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15060" windowHeight="104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Sheet1!$A$1:$K$78</definedName>
  </definedNames>
  <calcPr calcId="145621"/>
  <customWorkbookViews>
    <customWorkbookView name="USDA Forest Service - Personal View" guid="{7462439C-25AE-4B5F-B077-0DA8C03258CE}" mergeInterval="0" personalView="1" maximized="1" windowWidth="1276" windowHeight="856" activeSheetId="1"/>
    <customWorkbookView name="FSDefaultUser - Personal View" guid="{95DCC8DE-320F-48F3-9E66-0A5885E873BE}" mergeInterval="0" personalView="1" maximized="1" windowWidth="1020" windowHeight="605" activeSheetId="1"/>
  </customWorkbookViews>
</workbook>
</file>

<file path=xl/calcChain.xml><?xml version="1.0" encoding="utf-8"?>
<calcChain xmlns="http://schemas.openxmlformats.org/spreadsheetml/2006/main">
  <c r="G14" i="1" l="1"/>
  <c r="G6" i="1"/>
  <c r="G7" i="1"/>
  <c r="G8" i="1"/>
  <c r="G9" i="1"/>
  <c r="G10" i="1"/>
  <c r="G11" i="1"/>
  <c r="G12" i="1"/>
  <c r="G13" i="1"/>
  <c r="E74" i="1"/>
  <c r="C75" i="1"/>
  <c r="E75" i="1" s="1"/>
  <c r="C76" i="1"/>
  <c r="E76" i="1" s="1"/>
  <c r="C35" i="1"/>
  <c r="E35" i="1" s="1"/>
  <c r="E34" i="1"/>
  <c r="C36" i="1"/>
  <c r="E36" i="1" s="1"/>
  <c r="E29" i="1"/>
  <c r="C30" i="1"/>
  <c r="E30" i="1" s="1"/>
  <c r="C31" i="1"/>
  <c r="E31" i="1" s="1"/>
  <c r="E24" i="1"/>
  <c r="C25" i="1"/>
  <c r="E25" i="1" s="1"/>
  <c r="C26" i="1"/>
  <c r="E26" i="1" s="1"/>
  <c r="K39" i="1"/>
  <c r="I40" i="1"/>
  <c r="K40" i="1" s="1"/>
  <c r="I41" i="1"/>
  <c r="K41" i="1" s="1"/>
  <c r="K24" i="1"/>
  <c r="I25" i="1"/>
  <c r="K25" i="1" s="1"/>
  <c r="I26" i="1"/>
  <c r="K26" i="1" s="1"/>
  <c r="I50" i="1"/>
  <c r="K50" i="1" s="1"/>
  <c r="K49" i="1"/>
  <c r="I51" i="1"/>
  <c r="K51" i="1"/>
  <c r="E44" i="1"/>
  <c r="C45" i="1"/>
  <c r="E45" i="1" s="1"/>
  <c r="C46" i="1"/>
  <c r="E46" i="1" s="1"/>
  <c r="K59" i="1"/>
  <c r="I60" i="1"/>
  <c r="K60" i="1" s="1"/>
  <c r="I61" i="1"/>
  <c r="K61" i="1" s="1"/>
  <c r="E49" i="1"/>
  <c r="C50" i="1"/>
  <c r="E50" i="1" s="1"/>
  <c r="C51" i="1"/>
  <c r="E51" i="1" s="1"/>
  <c r="E54" i="1"/>
  <c r="C55" i="1"/>
  <c r="E55" i="1" s="1"/>
  <c r="C56" i="1"/>
  <c r="E56" i="1" s="1"/>
  <c r="E59" i="1"/>
  <c r="C60" i="1"/>
  <c r="E60" i="1" s="1"/>
  <c r="C61" i="1"/>
  <c r="E61" i="1" s="1"/>
  <c r="E64" i="1"/>
  <c r="C65" i="1"/>
  <c r="E65" i="1" s="1"/>
  <c r="C66" i="1"/>
  <c r="E66" i="1" s="1"/>
  <c r="K29" i="1"/>
  <c r="I30" i="1"/>
  <c r="K30" i="1" s="1"/>
  <c r="I31" i="1"/>
  <c r="K31" i="1" s="1"/>
  <c r="K34" i="1"/>
  <c r="I35" i="1"/>
  <c r="K35" i="1" s="1"/>
  <c r="I36" i="1"/>
  <c r="K36" i="1" s="1"/>
  <c r="E39" i="1"/>
  <c r="C40" i="1"/>
  <c r="E40" i="1" s="1"/>
  <c r="C41" i="1"/>
  <c r="E41" i="1"/>
  <c r="K44" i="1"/>
  <c r="I45" i="1"/>
  <c r="K45" i="1" s="1"/>
  <c r="I46" i="1"/>
  <c r="K46" i="1" s="1"/>
  <c r="K54" i="1"/>
  <c r="I55" i="1"/>
  <c r="K55" i="1" s="1"/>
  <c r="I56" i="1"/>
  <c r="K56" i="1" s="1"/>
  <c r="K64" i="1"/>
  <c r="I65" i="1"/>
  <c r="K65" i="1" s="1"/>
  <c r="I66" i="1"/>
  <c r="K66" i="1" s="1"/>
  <c r="E69" i="1"/>
  <c r="C70" i="1"/>
  <c r="E70" i="1" s="1"/>
  <c r="E71" i="1"/>
  <c r="F5" i="2"/>
  <c r="F8" i="2" s="1"/>
  <c r="F6" i="2"/>
  <c r="F7" i="2"/>
  <c r="F11" i="2"/>
  <c r="F14" i="2" s="1"/>
  <c r="F12" i="2"/>
  <c r="F13" i="2"/>
  <c r="F17" i="2"/>
  <c r="F20" i="2" s="1"/>
  <c r="F18" i="2"/>
  <c r="F19" i="2"/>
  <c r="F23" i="2"/>
  <c r="F26" i="2" s="1"/>
  <c r="F24" i="2"/>
  <c r="F25" i="2"/>
  <c r="F29" i="2"/>
  <c r="F32" i="2" s="1"/>
  <c r="F30" i="2"/>
  <c r="F31" i="2"/>
  <c r="F35" i="2"/>
  <c r="F38" i="2" s="1"/>
  <c r="F40" i="2" s="1"/>
  <c r="F36" i="2"/>
  <c r="F37" i="2"/>
  <c r="F51" i="2"/>
  <c r="E62" i="1" l="1"/>
  <c r="E37" i="1"/>
  <c r="G15" i="1"/>
  <c r="K47" i="1"/>
  <c r="E47" i="1"/>
  <c r="K42" i="1"/>
  <c r="K67" i="1"/>
  <c r="E42" i="1"/>
  <c r="K62" i="1"/>
  <c r="E27" i="1"/>
  <c r="K32" i="1"/>
  <c r="K27" i="1"/>
  <c r="E72" i="1"/>
  <c r="E77" i="1"/>
  <c r="K52" i="1"/>
  <c r="K37" i="1"/>
  <c r="E57" i="1"/>
  <c r="E32" i="1"/>
  <c r="E52" i="1"/>
  <c r="K57" i="1"/>
  <c r="E67" i="1"/>
  <c r="K70" i="1" l="1"/>
  <c r="G20" i="1" s="1"/>
</calcChain>
</file>

<file path=xl/sharedStrings.xml><?xml version="1.0" encoding="utf-8"?>
<sst xmlns="http://schemas.openxmlformats.org/spreadsheetml/2006/main" count="327" uniqueCount="85">
  <si>
    <t>Total</t>
  </si>
  <si>
    <t>Hours</t>
  </si>
  <si>
    <t xml:space="preserve">           Personnel Cost and Miscellaneous Cost Summary</t>
  </si>
  <si>
    <t>$ Rate</t>
  </si>
  <si>
    <t>Quantity (hours worked)</t>
  </si>
  <si>
    <t xml:space="preserve">Amount </t>
  </si>
  <si>
    <t>ICS:</t>
  </si>
  <si>
    <t>GS-</t>
  </si>
  <si>
    <t xml:space="preserve">1. Regular Base                                                                                               </t>
  </si>
  <si>
    <t>x</t>
  </si>
  <si>
    <t>=</t>
  </si>
  <si>
    <t xml:space="preserve">2. Overtime         </t>
  </si>
  <si>
    <t xml:space="preserve">3. Hazard Pay            </t>
  </si>
  <si>
    <t>Name:</t>
  </si>
  <si>
    <t xml:space="preserve">5. Regular Base Rate                                                                                                      </t>
  </si>
  <si>
    <t xml:space="preserve">6. Overtime Rate           </t>
  </si>
  <si>
    <t xml:space="preserve">7. Hazard Pay Rate              </t>
  </si>
  <si>
    <t xml:space="preserve">9. Regular Base Rate                                                                                                      </t>
  </si>
  <si>
    <t xml:space="preserve">10. Overtime Rate           </t>
  </si>
  <si>
    <t xml:space="preserve">11. Hazard Pay Rate              </t>
  </si>
  <si>
    <t xml:space="preserve">13. Regular Base Rate                                                                                                      </t>
  </si>
  <si>
    <t xml:space="preserve">14. Overtime Rate           </t>
  </si>
  <si>
    <t xml:space="preserve">15. Hazard Pay Rate              </t>
  </si>
  <si>
    <t xml:space="preserve">17. Regular Base Rate                                                                                                      </t>
  </si>
  <si>
    <t xml:space="preserve">18. Overtime Rate           </t>
  </si>
  <si>
    <t xml:space="preserve">19. Hazard Pay Rate              </t>
  </si>
  <si>
    <t xml:space="preserve">21. Regular Base Rate                                                                                                      </t>
  </si>
  <si>
    <t xml:space="preserve">22. Overtime Rate           </t>
  </si>
  <si>
    <t xml:space="preserve">23. Hazard Pay Rate              </t>
  </si>
  <si>
    <t>Total Personnel Costs (add lines 4, 8, 12, 16, 20 and 24)</t>
  </si>
  <si>
    <t xml:space="preserve"> </t>
  </si>
  <si>
    <t xml:space="preserve">Total Misc. Costs </t>
  </si>
  <si>
    <r>
      <t>4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Total personnel cost for this GS Wage add lines 1,2, and 3</t>
    </r>
  </si>
  <si>
    <r>
      <t>8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Total personnel cost for this GS Wage add lines 5,6, and 7</t>
    </r>
  </si>
  <si>
    <r>
      <t>12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Total personnel cost for this GS Wage add lines 9,10, and 11</t>
    </r>
  </si>
  <si>
    <r>
      <t>16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Total personnel cost for this GS Wage add lines 13,14, and 15</t>
    </r>
  </si>
  <si>
    <r>
      <t>20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Total personnel cost for this GS Wage add lines 17,18, and 19 </t>
    </r>
  </si>
  <si>
    <r>
      <t>24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Total personnel cost for this GS Wage add lines 21,22, and 23</t>
    </r>
  </si>
  <si>
    <r>
      <t xml:space="preserve">Misc. costs               </t>
    </r>
    <r>
      <rPr>
        <b/>
        <sz val="9"/>
        <rFont val="Arial"/>
        <family val="2"/>
      </rPr>
      <t xml:space="preserve"> Description                                                                                     Amount</t>
    </r>
  </si>
  <si>
    <t xml:space="preserve">Base </t>
  </si>
  <si>
    <t xml:space="preserve">OT </t>
  </si>
  <si>
    <t>Hazard</t>
  </si>
  <si>
    <t>Rate</t>
  </si>
  <si>
    <t>Grand Total</t>
  </si>
  <si>
    <t>Total Personnel Costs</t>
  </si>
  <si>
    <t>Personnel Cost Worksheet (enter number of hours worked)</t>
  </si>
  <si>
    <t>Qty.</t>
  </si>
  <si>
    <t>Hourly Rate</t>
  </si>
  <si>
    <t>Availablility/Hour</t>
  </si>
  <si>
    <t>Extended Pilot</t>
  </si>
  <si>
    <t>Number of Crewmembers</t>
  </si>
  <si>
    <t>Per Diem Rate</t>
  </si>
  <si>
    <t>Service Truck Miles</t>
  </si>
  <si>
    <t>Rate/Mile</t>
  </si>
  <si>
    <t>Total of all Aircraft and Crew Costs</t>
  </si>
  <si>
    <t>Extended Truck</t>
  </si>
  <si>
    <t xml:space="preserve">ICS: </t>
  </si>
  <si>
    <t xml:space="preserve">Name: </t>
  </si>
  <si>
    <t>Crew Per Diem</t>
  </si>
  <si>
    <t>Crew Lodging</t>
  </si>
  <si>
    <t>Chase Truck Miles</t>
  </si>
  <si>
    <t>Markason 09/06</t>
  </si>
  <si>
    <t>Gomez  09/02</t>
  </si>
  <si>
    <t>Filardo  07/01</t>
  </si>
  <si>
    <t>Moe  05   1039</t>
  </si>
  <si>
    <t>Lancaster  06/01</t>
  </si>
  <si>
    <t>Filler 05 1039</t>
  </si>
  <si>
    <t>Flight Time 25HX/26HX</t>
  </si>
  <si>
    <t>Days of Availability 25HX/26HX</t>
  </si>
  <si>
    <t xml:space="preserve">Availability is never charged to an incident.  </t>
  </si>
  <si>
    <t>Baker  04  1039</t>
  </si>
  <si>
    <t>Wagner  07/02</t>
  </si>
  <si>
    <t>Stull  08/02</t>
  </si>
  <si>
    <t>Henrie  07/01</t>
  </si>
  <si>
    <t xml:space="preserve"> Merritt 05/01</t>
  </si>
  <si>
    <t>Bugosh   04 1039</t>
  </si>
  <si>
    <t>Gonzalez 04 1039</t>
  </si>
  <si>
    <t>Lazar 05/01</t>
  </si>
  <si>
    <t>Panebaker 07/02</t>
  </si>
  <si>
    <t>Edwards 5/01</t>
  </si>
  <si>
    <t>Dregalla 04 1039</t>
  </si>
  <si>
    <t>Touchstone  04  1039</t>
  </si>
  <si>
    <t>Mackenzie</t>
  </si>
  <si>
    <t>TETON HELITACK COST SUMMARY 2014</t>
  </si>
  <si>
    <t>Havener  09/3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</si>
</sst>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 val="singleAccounting"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3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7" xfId="0" applyBorder="1"/>
    <xf numFmtId="0" fontId="3" fillId="0" borderId="8" xfId="0" applyFont="1" applyBorder="1" applyAlignment="1" applyProtection="1">
      <alignment horizontal="left"/>
      <protection locked="0"/>
    </xf>
    <xf numFmtId="0" fontId="0" fillId="0" borderId="9" xfId="0" applyBorder="1" applyProtection="1"/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2" xfId="0" applyFon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23" xfId="0" applyFont="1" applyBorder="1" applyProtection="1">
      <protection locked="0"/>
    </xf>
    <xf numFmtId="0" fontId="0" fillId="0" borderId="23" xfId="0" applyBorder="1"/>
    <xf numFmtId="0" fontId="3" fillId="0" borderId="25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26" xfId="0" applyBorder="1" applyProtection="1"/>
    <xf numFmtId="0" fontId="0" fillId="0" borderId="27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/>
    </xf>
    <xf numFmtId="0" fontId="0" fillId="0" borderId="29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30" xfId="0" applyBorder="1" applyProtection="1"/>
    <xf numFmtId="0" fontId="4" fillId="0" borderId="31" xfId="0" applyFont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center"/>
    </xf>
    <xf numFmtId="44" fontId="0" fillId="0" borderId="36" xfId="0" applyNumberFormat="1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44" fontId="0" fillId="0" borderId="8" xfId="0" applyNumberFormat="1" applyBorder="1" applyAlignment="1">
      <alignment horizontal="center"/>
    </xf>
    <xf numFmtId="0" fontId="0" fillId="0" borderId="37" xfId="0" applyBorder="1" applyAlignment="1">
      <alignment horizontal="right"/>
    </xf>
    <xf numFmtId="0" fontId="0" fillId="0" borderId="38" xfId="0" applyBorder="1"/>
    <xf numFmtId="44" fontId="0" fillId="0" borderId="38" xfId="1" applyFont="1" applyBorder="1"/>
    <xf numFmtId="44" fontId="0" fillId="0" borderId="39" xfId="1" applyFont="1" applyBorder="1" applyAlignment="1">
      <alignment horizontal="center"/>
    </xf>
    <xf numFmtId="44" fontId="0" fillId="0" borderId="39" xfId="0" applyNumberFormat="1" applyBorder="1" applyAlignment="1">
      <alignment horizontal="center"/>
    </xf>
    <xf numFmtId="44" fontId="0" fillId="0" borderId="38" xfId="1" applyFont="1" applyBorder="1" applyAlignment="1">
      <alignment horizontal="right"/>
    </xf>
    <xf numFmtId="44" fontId="8" fillId="0" borderId="0" xfId="0" applyNumberFormat="1" applyFont="1"/>
    <xf numFmtId="0" fontId="3" fillId="0" borderId="37" xfId="0" applyFont="1" applyBorder="1" applyAlignment="1">
      <alignment horizontal="right"/>
    </xf>
    <xf numFmtId="0" fontId="3" fillId="0" borderId="0" xfId="0" applyFont="1"/>
    <xf numFmtId="0" fontId="3" fillId="0" borderId="5" xfId="0" applyFont="1" applyBorder="1" applyAlignment="1">
      <alignment horizontal="right"/>
    </xf>
    <xf numFmtId="0" fontId="3" fillId="0" borderId="40" xfId="0" applyFont="1" applyBorder="1"/>
    <xf numFmtId="44" fontId="3" fillId="0" borderId="40" xfId="1" applyFont="1" applyBorder="1" applyAlignment="1">
      <alignment horizontal="right"/>
    </xf>
    <xf numFmtId="0" fontId="3" fillId="0" borderId="0" xfId="0" applyFont="1" applyBorder="1"/>
    <xf numFmtId="0" fontId="3" fillId="0" borderId="38" xfId="0" applyFont="1" applyBorder="1"/>
    <xf numFmtId="44" fontId="3" fillId="0" borderId="36" xfId="0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0" borderId="37" xfId="0" applyFont="1" applyBorder="1"/>
    <xf numFmtId="0" fontId="3" fillId="0" borderId="0" xfId="0" applyFont="1" applyAlignment="1">
      <alignment horizontal="right"/>
    </xf>
    <xf numFmtId="44" fontId="3" fillId="0" borderId="0" xfId="1" applyFont="1" applyAlignment="1">
      <alignment horizontal="right"/>
    </xf>
    <xf numFmtId="44" fontId="0" fillId="0" borderId="0" xfId="1" applyFont="1" applyAlignment="1">
      <alignment horizontal="center"/>
    </xf>
    <xf numFmtId="0" fontId="6" fillId="0" borderId="41" xfId="0" applyFont="1" applyBorder="1" applyAlignment="1">
      <alignment horizontal="left"/>
    </xf>
    <xf numFmtId="0" fontId="0" fillId="0" borderId="0" xfId="0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4" fontId="11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44" fontId="3" fillId="0" borderId="40" xfId="0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8" fontId="0" fillId="0" borderId="0" xfId="0" applyNumberFormat="1" applyAlignment="1">
      <alignment horizontal="right"/>
    </xf>
    <xf numFmtId="8" fontId="0" fillId="0" borderId="0" xfId="1" applyNumberFormat="1" applyFont="1" applyBorder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Alignment="1"/>
    <xf numFmtId="0" fontId="7" fillId="0" borderId="2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40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3" fillId="0" borderId="47" xfId="0" applyFont="1" applyBorder="1" applyAlignment="1" applyProtection="1">
      <alignment horizontal="left"/>
      <protection locked="0"/>
    </xf>
    <xf numFmtId="0" fontId="3" fillId="0" borderId="49" xfId="0" applyFont="1" applyBorder="1" applyAlignment="1" applyProtection="1">
      <alignment horizontal="left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zoomScale="75" zoomScaleNormal="75" zoomScaleSheetLayoutView="100" workbookViewId="0">
      <selection activeCell="E7" sqref="E7"/>
    </sheetView>
  </sheetViews>
  <sheetFormatPr defaultRowHeight="12.75" x14ac:dyDescent="0.2"/>
  <cols>
    <col min="1" max="1" width="34.28515625" style="69" customWidth="1"/>
    <col min="2" max="2" width="9.7109375" customWidth="1"/>
    <col min="3" max="3" width="19.42578125" customWidth="1"/>
    <col min="4" max="4" width="18.7109375" customWidth="1"/>
    <col min="5" max="5" width="13.140625" customWidth="1"/>
    <col min="6" max="6" width="15.7109375" bestFit="1" customWidth="1"/>
    <col min="7" max="7" width="18.85546875" style="83" customWidth="1"/>
    <col min="8" max="8" width="7.7109375" customWidth="1"/>
    <col min="9" max="9" width="9.7109375" customWidth="1"/>
    <col min="10" max="10" width="13.5703125" style="83" customWidth="1"/>
    <col min="11" max="11" width="17.7109375" customWidth="1"/>
  </cols>
  <sheetData>
    <row r="1" spans="1:11" ht="26.25" x14ac:dyDescent="0.4">
      <c r="A1" s="108" t="s">
        <v>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8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18" customHeight="1" x14ac:dyDescent="0.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14.25" customHeight="1" x14ac:dyDescent="0.25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1" ht="13.5" customHeight="1" x14ac:dyDescent="0.25">
      <c r="A5" s="97"/>
      <c r="B5" s="92"/>
      <c r="C5" s="92" t="s">
        <v>46</v>
      </c>
      <c r="D5" s="99"/>
      <c r="E5" s="69"/>
      <c r="F5" s="69"/>
      <c r="G5" s="100"/>
      <c r="H5" s="98"/>
      <c r="I5" s="98"/>
      <c r="J5" s="98"/>
      <c r="K5" s="98"/>
    </row>
    <row r="6" spans="1:11" ht="14.25" customHeight="1" x14ac:dyDescent="0.25">
      <c r="A6" s="97"/>
      <c r="B6" s="92" t="s">
        <v>67</v>
      </c>
      <c r="C6" s="92"/>
      <c r="D6" s="93" t="s">
        <v>47</v>
      </c>
      <c r="E6" s="106">
        <v>980</v>
      </c>
      <c r="F6" s="92" t="s">
        <v>0</v>
      </c>
      <c r="G6" s="70">
        <f t="shared" ref="G6:G14" si="0">C6*E6</f>
        <v>0</v>
      </c>
      <c r="H6" s="98"/>
      <c r="I6" s="98"/>
      <c r="J6" s="98"/>
      <c r="K6" s="98"/>
    </row>
    <row r="7" spans="1:11" ht="14.25" customHeight="1" x14ac:dyDescent="0.25">
      <c r="A7" s="97"/>
      <c r="B7" s="93" t="s">
        <v>68</v>
      </c>
      <c r="C7" s="69"/>
      <c r="D7" s="92" t="s">
        <v>48</v>
      </c>
      <c r="E7" s="99">
        <v>0</v>
      </c>
      <c r="F7" s="93" t="s">
        <v>0</v>
      </c>
      <c r="G7" s="70">
        <f t="shared" si="0"/>
        <v>0</v>
      </c>
      <c r="H7" s="98"/>
      <c r="I7" s="98"/>
      <c r="J7" s="98"/>
      <c r="K7" s="98"/>
    </row>
    <row r="8" spans="1:11" ht="14.25" customHeight="1" x14ac:dyDescent="0.25">
      <c r="A8" s="97"/>
      <c r="B8" s="92" t="s">
        <v>49</v>
      </c>
      <c r="C8" s="69"/>
      <c r="D8" s="93" t="s">
        <v>47</v>
      </c>
      <c r="E8" s="99">
        <v>49</v>
      </c>
      <c r="F8" s="93" t="s">
        <v>0</v>
      </c>
      <c r="G8" s="70">
        <f t="shared" si="0"/>
        <v>0</v>
      </c>
      <c r="H8" s="98"/>
      <c r="I8" s="98"/>
      <c r="J8" s="98"/>
      <c r="K8" s="98"/>
    </row>
    <row r="9" spans="1:11" ht="14.25" customHeight="1" x14ac:dyDescent="0.25">
      <c r="A9" s="97"/>
      <c r="B9" s="92" t="s">
        <v>55</v>
      </c>
      <c r="C9" s="69"/>
      <c r="D9" s="93" t="s">
        <v>47</v>
      </c>
      <c r="E9" s="99">
        <v>32</v>
      </c>
      <c r="F9" s="93" t="s">
        <v>0</v>
      </c>
      <c r="G9" s="70">
        <f t="shared" si="0"/>
        <v>0</v>
      </c>
      <c r="H9" s="98"/>
      <c r="I9" s="98"/>
      <c r="J9" s="98"/>
      <c r="K9" s="98"/>
    </row>
    <row r="10" spans="1:11" ht="14.25" customHeight="1" x14ac:dyDescent="0.25">
      <c r="A10" s="97"/>
      <c r="B10" s="92" t="s">
        <v>50</v>
      </c>
      <c r="C10" s="69"/>
      <c r="D10" s="93" t="s">
        <v>51</v>
      </c>
      <c r="E10" s="99">
        <v>0</v>
      </c>
      <c r="F10" s="93" t="s">
        <v>0</v>
      </c>
      <c r="G10" s="70">
        <f t="shared" si="0"/>
        <v>0</v>
      </c>
      <c r="H10" s="98"/>
      <c r="I10" s="98"/>
      <c r="J10" s="98"/>
      <c r="K10" s="98"/>
    </row>
    <row r="11" spans="1:11" ht="14.25" customHeight="1" x14ac:dyDescent="0.25">
      <c r="A11" s="97"/>
      <c r="B11" s="92" t="s">
        <v>52</v>
      </c>
      <c r="C11" s="69"/>
      <c r="D11" s="93" t="s">
        <v>53</v>
      </c>
      <c r="E11" s="99">
        <v>1.83</v>
      </c>
      <c r="F11" s="93" t="s">
        <v>0</v>
      </c>
      <c r="G11" s="70">
        <f t="shared" si="0"/>
        <v>0</v>
      </c>
      <c r="H11" s="98"/>
      <c r="I11" s="98"/>
      <c r="J11" s="98"/>
      <c r="K11" s="98"/>
    </row>
    <row r="12" spans="1:11" ht="14.25" customHeight="1" x14ac:dyDescent="0.25">
      <c r="A12" s="97"/>
      <c r="B12" s="92" t="s">
        <v>58</v>
      </c>
      <c r="C12" s="69"/>
      <c r="D12" s="93"/>
      <c r="E12" s="99">
        <v>0</v>
      </c>
      <c r="F12" s="93"/>
      <c r="G12" s="70">
        <f t="shared" si="0"/>
        <v>0</v>
      </c>
      <c r="H12" s="98"/>
      <c r="I12" s="98"/>
      <c r="J12" s="98"/>
      <c r="K12" s="98"/>
    </row>
    <row r="13" spans="1:11" ht="14.25" customHeight="1" x14ac:dyDescent="0.25">
      <c r="A13" s="97"/>
      <c r="B13" s="92" t="s">
        <v>59</v>
      </c>
      <c r="C13" s="69"/>
      <c r="D13" s="93"/>
      <c r="E13" s="99">
        <v>0</v>
      </c>
      <c r="F13" s="93"/>
      <c r="G13" s="70">
        <f t="shared" si="0"/>
        <v>0</v>
      </c>
      <c r="H13" s="98"/>
      <c r="I13" s="98"/>
      <c r="J13" s="98"/>
      <c r="K13" s="98"/>
    </row>
    <row r="14" spans="1:11" ht="14.25" customHeight="1" x14ac:dyDescent="0.25">
      <c r="A14" s="97"/>
      <c r="B14" s="92" t="s">
        <v>60</v>
      </c>
      <c r="C14" s="69"/>
      <c r="D14" s="93"/>
      <c r="E14" s="99"/>
      <c r="F14" s="93"/>
      <c r="G14" s="70">
        <f t="shared" si="0"/>
        <v>0</v>
      </c>
      <c r="H14" s="98"/>
      <c r="I14" s="98"/>
      <c r="J14" s="98"/>
      <c r="K14" s="98"/>
    </row>
    <row r="15" spans="1:11" ht="13.5" customHeight="1" x14ac:dyDescent="0.25">
      <c r="A15" s="97"/>
      <c r="B15" s="111"/>
      <c r="C15" s="111"/>
      <c r="D15" s="111"/>
      <c r="E15" s="111"/>
      <c r="F15" s="93" t="s">
        <v>0</v>
      </c>
      <c r="G15" s="94">
        <f>SUM(G6:G14)</f>
        <v>0</v>
      </c>
      <c r="H15" s="98"/>
      <c r="I15" s="98"/>
      <c r="J15" s="98"/>
      <c r="K15" s="98"/>
    </row>
    <row r="16" spans="1:11" ht="13.5" customHeight="1" x14ac:dyDescent="0.25">
      <c r="A16" s="97"/>
      <c r="B16" s="102"/>
      <c r="C16" s="111" t="s">
        <v>69</v>
      </c>
      <c r="D16" s="114"/>
      <c r="E16" s="114"/>
      <c r="F16" s="114"/>
      <c r="G16" s="114"/>
      <c r="H16" s="98"/>
      <c r="I16" s="98"/>
      <c r="J16" s="98"/>
      <c r="K16" s="98"/>
    </row>
    <row r="17" spans="1:11" ht="13.5" customHeight="1" x14ac:dyDescent="0.25">
      <c r="A17" s="97"/>
      <c r="B17" s="102"/>
      <c r="C17" s="102"/>
      <c r="D17" s="102"/>
      <c r="E17" s="102"/>
      <c r="F17" s="93"/>
      <c r="G17" s="94"/>
      <c r="H17" s="98"/>
      <c r="I17" s="98"/>
      <c r="J17" s="98"/>
      <c r="K17" s="98"/>
    </row>
    <row r="18" spans="1:11" ht="13.5" customHeight="1" x14ac:dyDescent="0.25">
      <c r="A18" s="97"/>
      <c r="B18" s="102"/>
      <c r="C18" s="102"/>
      <c r="D18" s="102"/>
      <c r="E18" s="102"/>
      <c r="F18" s="93"/>
      <c r="G18" s="94"/>
      <c r="H18" s="98"/>
      <c r="I18" s="98"/>
      <c r="J18" s="98"/>
      <c r="K18" s="98"/>
    </row>
    <row r="19" spans="1:11" ht="14.25" customHeight="1" x14ac:dyDescent="0.25">
      <c r="A19" s="97"/>
      <c r="B19" s="92"/>
      <c r="F19" s="93"/>
      <c r="G19" s="94"/>
      <c r="H19" s="98"/>
      <c r="I19" s="98"/>
      <c r="J19" s="98"/>
      <c r="K19" s="98"/>
    </row>
    <row r="20" spans="1:11" ht="23.25" customHeight="1" x14ac:dyDescent="0.55000000000000004">
      <c r="A20" s="97"/>
      <c r="B20" s="112" t="s">
        <v>54</v>
      </c>
      <c r="C20" s="112"/>
      <c r="D20" s="112"/>
      <c r="E20" s="112"/>
      <c r="F20" s="112"/>
      <c r="G20" s="101">
        <f>SUM(G15,K70)</f>
        <v>0</v>
      </c>
      <c r="H20" s="98"/>
      <c r="I20" s="98"/>
      <c r="J20" s="98"/>
      <c r="K20" s="98"/>
    </row>
    <row r="21" spans="1:11" x14ac:dyDescent="0.2">
      <c r="F21" s="70"/>
    </row>
    <row r="22" spans="1:11" ht="18.75" thickBot="1" x14ac:dyDescent="0.3">
      <c r="A22" s="109" t="s">
        <v>45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 ht="15.75" x14ac:dyDescent="0.25">
      <c r="A23" s="95" t="s">
        <v>80</v>
      </c>
      <c r="B23" s="85" t="s">
        <v>1</v>
      </c>
      <c r="C23" s="86" t="s">
        <v>42</v>
      </c>
      <c r="D23" s="85"/>
      <c r="E23" s="89"/>
      <c r="F23" s="70"/>
      <c r="G23" s="95" t="s">
        <v>74</v>
      </c>
      <c r="H23" s="85" t="s">
        <v>1</v>
      </c>
      <c r="I23" s="86" t="s">
        <v>42</v>
      </c>
      <c r="J23" s="85"/>
      <c r="K23" s="71"/>
    </row>
    <row r="24" spans="1:11" x14ac:dyDescent="0.2">
      <c r="A24" s="84" t="s">
        <v>39</v>
      </c>
      <c r="B24" s="72">
        <v>0</v>
      </c>
      <c r="C24" s="107">
        <v>14.5</v>
      </c>
      <c r="D24" s="87" t="s">
        <v>0</v>
      </c>
      <c r="E24" s="74">
        <f>B24*C24</f>
        <v>0</v>
      </c>
      <c r="F24" s="70"/>
      <c r="G24" s="84" t="s">
        <v>39</v>
      </c>
      <c r="H24" s="72">
        <v>0</v>
      </c>
      <c r="I24" s="73">
        <v>26.65</v>
      </c>
      <c r="J24" s="87" t="s">
        <v>0</v>
      </c>
      <c r="K24" s="74">
        <f>H24*I24</f>
        <v>0</v>
      </c>
    </row>
    <row r="25" spans="1:11" x14ac:dyDescent="0.2">
      <c r="A25" s="84" t="s">
        <v>40</v>
      </c>
      <c r="B25" s="72">
        <v>0</v>
      </c>
      <c r="C25" s="73">
        <f>C24*1.5</f>
        <v>21.75</v>
      </c>
      <c r="D25" s="87" t="s">
        <v>0</v>
      </c>
      <c r="E25" s="74">
        <f>B25*C25</f>
        <v>0</v>
      </c>
      <c r="F25" s="70"/>
      <c r="G25" s="84" t="s">
        <v>40</v>
      </c>
      <c r="H25" s="72"/>
      <c r="I25" s="73">
        <f>I24*1.5</f>
        <v>39.974999999999994</v>
      </c>
      <c r="J25" s="87" t="s">
        <v>0</v>
      </c>
      <c r="K25" s="74">
        <f>H25*I25</f>
        <v>0</v>
      </c>
    </row>
    <row r="26" spans="1:11" x14ac:dyDescent="0.2">
      <c r="A26" s="84" t="s">
        <v>41</v>
      </c>
      <c r="B26" s="72">
        <v>0</v>
      </c>
      <c r="C26" s="73">
        <f>C24*0.25</f>
        <v>3.625</v>
      </c>
      <c r="D26" s="87" t="s">
        <v>0</v>
      </c>
      <c r="E26" s="74">
        <f>B26*C26</f>
        <v>0</v>
      </c>
      <c r="F26" s="70"/>
      <c r="G26" s="84" t="s">
        <v>41</v>
      </c>
      <c r="H26" s="72"/>
      <c r="I26" s="73">
        <f>I24*0.25</f>
        <v>6.6624999999999996</v>
      </c>
      <c r="J26" s="87" t="s">
        <v>0</v>
      </c>
      <c r="K26" s="74">
        <f>H26*I26</f>
        <v>0</v>
      </c>
    </row>
    <row r="27" spans="1:11" ht="13.5" thickBot="1" x14ac:dyDescent="0.25">
      <c r="A27" s="82"/>
      <c r="B27" s="76"/>
      <c r="C27" s="77"/>
      <c r="D27" s="88" t="s">
        <v>43</v>
      </c>
      <c r="E27" s="78">
        <f>SUM(E24:E26)</f>
        <v>0</v>
      </c>
      <c r="F27" s="70"/>
      <c r="G27" s="82"/>
      <c r="H27" s="76"/>
      <c r="I27" s="77"/>
      <c r="J27" s="88" t="s">
        <v>43</v>
      </c>
      <c r="K27" s="79">
        <f>SUM(K24:K26)</f>
        <v>0</v>
      </c>
    </row>
    <row r="28" spans="1:11" ht="15.75" x14ac:dyDescent="0.25">
      <c r="A28" s="95" t="s">
        <v>61</v>
      </c>
      <c r="B28" s="85" t="s">
        <v>1</v>
      </c>
      <c r="C28" s="86" t="s">
        <v>42</v>
      </c>
      <c r="D28" s="85"/>
      <c r="E28" s="71"/>
      <c r="F28" s="90"/>
      <c r="G28" s="95" t="s">
        <v>79</v>
      </c>
      <c r="H28" s="85" t="s">
        <v>1</v>
      </c>
      <c r="I28" s="86" t="s">
        <v>42</v>
      </c>
      <c r="J28" s="85"/>
      <c r="K28" s="89"/>
    </row>
    <row r="29" spans="1:11" x14ac:dyDescent="0.2">
      <c r="A29" s="84" t="s">
        <v>39</v>
      </c>
      <c r="B29" s="72"/>
      <c r="C29" s="73">
        <v>48.43</v>
      </c>
      <c r="D29" s="87" t="s">
        <v>0</v>
      </c>
      <c r="E29" s="74">
        <f>B29*C29</f>
        <v>0</v>
      </c>
      <c r="F29" s="70"/>
      <c r="G29" s="84" t="s">
        <v>39</v>
      </c>
      <c r="H29" s="72"/>
      <c r="I29" s="73">
        <v>26.65</v>
      </c>
      <c r="J29" s="87" t="s">
        <v>0</v>
      </c>
      <c r="K29" s="74">
        <f>H29*I29</f>
        <v>0</v>
      </c>
    </row>
    <row r="30" spans="1:11" x14ac:dyDescent="0.2">
      <c r="A30" s="84" t="s">
        <v>40</v>
      </c>
      <c r="B30" s="72"/>
      <c r="C30" s="73">
        <f>C29*1.5</f>
        <v>72.644999999999996</v>
      </c>
      <c r="D30" s="87" t="s">
        <v>0</v>
      </c>
      <c r="E30" s="74">
        <f>B30*C30</f>
        <v>0</v>
      </c>
      <c r="F30" s="70"/>
      <c r="G30" s="84" t="s">
        <v>40</v>
      </c>
      <c r="H30" s="72"/>
      <c r="I30" s="73">
        <f>I29*1.5</f>
        <v>39.974999999999994</v>
      </c>
      <c r="J30" s="87" t="s">
        <v>0</v>
      </c>
      <c r="K30" s="74">
        <f>H30*I30</f>
        <v>0</v>
      </c>
    </row>
    <row r="31" spans="1:11" x14ac:dyDescent="0.2">
      <c r="A31" s="84" t="s">
        <v>41</v>
      </c>
      <c r="B31" s="72">
        <v>0</v>
      </c>
      <c r="C31" s="73">
        <f>C29*0.25</f>
        <v>12.1075</v>
      </c>
      <c r="D31" s="87" t="s">
        <v>0</v>
      </c>
      <c r="E31" s="74">
        <f>B31*C31</f>
        <v>0</v>
      </c>
      <c r="F31" s="70"/>
      <c r="G31" s="84" t="s">
        <v>41</v>
      </c>
      <c r="H31" s="72"/>
      <c r="I31" s="73">
        <f>I29*0.25</f>
        <v>6.6624999999999996</v>
      </c>
      <c r="J31" s="87" t="s">
        <v>0</v>
      </c>
      <c r="K31" s="74">
        <f>H31*I31</f>
        <v>0</v>
      </c>
    </row>
    <row r="32" spans="1:11" ht="13.5" thickBot="1" x14ac:dyDescent="0.25">
      <c r="A32" s="82"/>
      <c r="B32" s="76"/>
      <c r="C32" s="77"/>
      <c r="D32" s="88" t="s">
        <v>43</v>
      </c>
      <c r="E32" s="78">
        <f>SUM(E29:E31)</f>
        <v>0</v>
      </c>
      <c r="F32" s="70"/>
      <c r="G32" s="82"/>
      <c r="H32" s="76"/>
      <c r="I32" s="77"/>
      <c r="J32" s="88" t="s">
        <v>43</v>
      </c>
      <c r="K32" s="79">
        <f>SUM(K29:K31)</f>
        <v>0</v>
      </c>
    </row>
    <row r="33" spans="1:12" ht="15.75" x14ac:dyDescent="0.25">
      <c r="A33" s="95" t="s">
        <v>84</v>
      </c>
      <c r="B33" s="85" t="s">
        <v>1</v>
      </c>
      <c r="C33" s="86" t="s">
        <v>42</v>
      </c>
      <c r="D33" s="85"/>
      <c r="E33" s="89"/>
      <c r="F33" s="90"/>
      <c r="G33" s="95" t="s">
        <v>75</v>
      </c>
      <c r="H33" s="85" t="s">
        <v>1</v>
      </c>
      <c r="I33" s="86" t="s">
        <v>42</v>
      </c>
      <c r="J33" s="85"/>
      <c r="K33" s="89"/>
    </row>
    <row r="34" spans="1:12" x14ac:dyDescent="0.2">
      <c r="A34" s="84" t="s">
        <v>39</v>
      </c>
      <c r="B34" s="96"/>
      <c r="C34" s="73">
        <v>34.74</v>
      </c>
      <c r="D34" s="87" t="s">
        <v>0</v>
      </c>
      <c r="E34" s="74">
        <f>B34*C34</f>
        <v>0</v>
      </c>
      <c r="F34" s="70"/>
      <c r="G34" s="84" t="s">
        <v>39</v>
      </c>
      <c r="H34" s="72"/>
      <c r="I34" s="73">
        <v>14.5</v>
      </c>
      <c r="J34" s="87" t="s">
        <v>0</v>
      </c>
      <c r="K34" s="74">
        <f>H34*I34</f>
        <v>0</v>
      </c>
    </row>
    <row r="35" spans="1:12" x14ac:dyDescent="0.2">
      <c r="A35" s="84" t="s">
        <v>40</v>
      </c>
      <c r="B35" s="96"/>
      <c r="C35" s="73">
        <f>C34*1.5</f>
        <v>52.11</v>
      </c>
      <c r="D35" s="87" t="s">
        <v>0</v>
      </c>
      <c r="E35" s="74">
        <f>B35*C35</f>
        <v>0</v>
      </c>
      <c r="F35" s="70"/>
      <c r="G35" s="84" t="s">
        <v>40</v>
      </c>
      <c r="H35" s="96">
        <v>0</v>
      </c>
      <c r="I35" s="73">
        <f>I34*1.5</f>
        <v>21.75</v>
      </c>
      <c r="J35" s="87" t="s">
        <v>0</v>
      </c>
      <c r="K35" s="74">
        <f>H35*I35</f>
        <v>0</v>
      </c>
    </row>
    <row r="36" spans="1:12" x14ac:dyDescent="0.2">
      <c r="A36" s="84" t="s">
        <v>41</v>
      </c>
      <c r="B36" s="96"/>
      <c r="C36" s="73">
        <f>C34*0.25</f>
        <v>8.6850000000000005</v>
      </c>
      <c r="D36" s="87" t="s">
        <v>0</v>
      </c>
      <c r="E36" s="74">
        <f>B36*C36</f>
        <v>0</v>
      </c>
      <c r="F36" s="70"/>
      <c r="G36" s="84" t="s">
        <v>41</v>
      </c>
      <c r="H36" s="96">
        <v>0</v>
      </c>
      <c r="I36" s="73">
        <f>I34*0.25</f>
        <v>3.625</v>
      </c>
      <c r="J36" s="87" t="s">
        <v>0</v>
      </c>
      <c r="K36" s="74">
        <f>H36*I36</f>
        <v>0</v>
      </c>
    </row>
    <row r="37" spans="1:12" ht="13.5" thickBot="1" x14ac:dyDescent="0.25">
      <c r="A37" s="82"/>
      <c r="B37" s="76"/>
      <c r="C37" s="77"/>
      <c r="D37" s="88" t="s">
        <v>43</v>
      </c>
      <c r="E37" s="78">
        <f>SUM(E34:E36)</f>
        <v>0</v>
      </c>
      <c r="F37" s="70"/>
      <c r="G37" s="82"/>
      <c r="H37" s="76"/>
      <c r="I37" s="77"/>
      <c r="J37" s="88" t="s">
        <v>43</v>
      </c>
      <c r="K37" s="79">
        <f>SUM(K34:K36)</f>
        <v>0</v>
      </c>
    </row>
    <row r="38" spans="1:12" ht="15.75" x14ac:dyDescent="0.25">
      <c r="A38" s="95" t="s">
        <v>62</v>
      </c>
      <c r="B38" s="85" t="s">
        <v>1</v>
      </c>
      <c r="C38" s="86" t="s">
        <v>42</v>
      </c>
      <c r="D38" s="85"/>
      <c r="E38" s="89"/>
      <c r="F38" s="103"/>
      <c r="G38" s="95" t="s">
        <v>76</v>
      </c>
      <c r="H38" s="85" t="s">
        <v>1</v>
      </c>
      <c r="I38" s="86" t="s">
        <v>42</v>
      </c>
      <c r="J38" s="85"/>
      <c r="K38" s="89"/>
      <c r="L38" s="90"/>
    </row>
    <row r="39" spans="1:12" x14ac:dyDescent="0.2">
      <c r="A39" s="84" t="s">
        <v>39</v>
      </c>
      <c r="B39" s="96"/>
      <c r="C39" s="73">
        <v>40.61</v>
      </c>
      <c r="D39" s="87" t="s">
        <v>0</v>
      </c>
      <c r="E39" s="74">
        <f>B39*C39</f>
        <v>0</v>
      </c>
      <c r="F39" s="104"/>
      <c r="G39" s="84" t="s">
        <v>39</v>
      </c>
      <c r="H39" s="96">
        <v>0</v>
      </c>
      <c r="I39" s="73">
        <v>14.5</v>
      </c>
      <c r="J39" s="87" t="s">
        <v>0</v>
      </c>
      <c r="K39" s="74">
        <f>H39*I39</f>
        <v>0</v>
      </c>
      <c r="L39" s="70"/>
    </row>
    <row r="40" spans="1:12" x14ac:dyDescent="0.2">
      <c r="A40" s="84" t="s">
        <v>40</v>
      </c>
      <c r="B40" s="72"/>
      <c r="C40" s="73">
        <f>C39*1.5</f>
        <v>60.914999999999999</v>
      </c>
      <c r="D40" s="87" t="s">
        <v>0</v>
      </c>
      <c r="E40" s="74">
        <f>B40*C40</f>
        <v>0</v>
      </c>
      <c r="F40" s="104"/>
      <c r="G40" s="84" t="s">
        <v>40</v>
      </c>
      <c r="H40" s="96">
        <v>0</v>
      </c>
      <c r="I40" s="73">
        <f>I39*1.5</f>
        <v>21.75</v>
      </c>
      <c r="J40" s="87" t="s">
        <v>0</v>
      </c>
      <c r="K40" s="74">
        <f>H40*I40</f>
        <v>0</v>
      </c>
      <c r="L40" s="70"/>
    </row>
    <row r="41" spans="1:12" x14ac:dyDescent="0.2">
      <c r="A41" s="84" t="s">
        <v>41</v>
      </c>
      <c r="B41" s="72">
        <v>0</v>
      </c>
      <c r="C41" s="73">
        <f>C39*0.25</f>
        <v>10.1525</v>
      </c>
      <c r="D41" s="87" t="s">
        <v>0</v>
      </c>
      <c r="E41" s="74">
        <f>B41*C41</f>
        <v>0</v>
      </c>
      <c r="F41" s="104"/>
      <c r="G41" s="84" t="s">
        <v>41</v>
      </c>
      <c r="H41" s="72">
        <v>0</v>
      </c>
      <c r="I41" s="73">
        <f>I39*0.25</f>
        <v>3.625</v>
      </c>
      <c r="J41" s="87" t="s">
        <v>0</v>
      </c>
      <c r="K41" s="74">
        <f>H41*I41</f>
        <v>0</v>
      </c>
      <c r="L41" s="70"/>
    </row>
    <row r="42" spans="1:12" ht="13.5" thickBot="1" x14ac:dyDescent="0.25">
      <c r="A42" s="82"/>
      <c r="B42" s="76"/>
      <c r="C42" s="77"/>
      <c r="D42" s="88" t="s">
        <v>43</v>
      </c>
      <c r="E42" s="79">
        <f>SUM(E39:E41)</f>
        <v>0</v>
      </c>
      <c r="F42" s="105"/>
      <c r="G42" s="82"/>
      <c r="H42" s="76"/>
      <c r="I42" s="77"/>
      <c r="J42" s="88" t="s">
        <v>43</v>
      </c>
      <c r="K42" s="78">
        <f>SUM(K39:K41)</f>
        <v>0</v>
      </c>
      <c r="L42" s="70"/>
    </row>
    <row r="43" spans="1:12" s="83" customFormat="1" ht="15.75" x14ac:dyDescent="0.25">
      <c r="A43" s="95" t="s">
        <v>63</v>
      </c>
      <c r="B43" s="85" t="s">
        <v>1</v>
      </c>
      <c r="C43" s="86" t="s">
        <v>42</v>
      </c>
      <c r="D43" s="85"/>
      <c r="E43" s="89"/>
      <c r="F43" s="90"/>
      <c r="G43" s="95" t="s">
        <v>77</v>
      </c>
      <c r="H43" s="85" t="s">
        <v>1</v>
      </c>
      <c r="I43" s="86" t="s">
        <v>42</v>
      </c>
      <c r="J43" s="85"/>
      <c r="K43" s="89"/>
    </row>
    <row r="44" spans="1:12" x14ac:dyDescent="0.2">
      <c r="A44" s="84" t="s">
        <v>39</v>
      </c>
      <c r="B44" s="96">
        <v>0</v>
      </c>
      <c r="C44" s="73">
        <v>30.63</v>
      </c>
      <c r="D44" s="87" t="s">
        <v>0</v>
      </c>
      <c r="E44" s="74">
        <f>B44*C44</f>
        <v>0</v>
      </c>
      <c r="F44" s="70"/>
      <c r="G44" s="84" t="s">
        <v>39</v>
      </c>
      <c r="H44" s="72">
        <v>0</v>
      </c>
      <c r="I44" s="73"/>
      <c r="J44" s="87" t="s">
        <v>0</v>
      </c>
      <c r="K44" s="74">
        <f>H44*I44</f>
        <v>0</v>
      </c>
    </row>
    <row r="45" spans="1:12" x14ac:dyDescent="0.2">
      <c r="A45" s="84" t="s">
        <v>40</v>
      </c>
      <c r="B45" s="96"/>
      <c r="C45" s="73">
        <f>C44*1.5</f>
        <v>45.945</v>
      </c>
      <c r="D45" s="87" t="s">
        <v>0</v>
      </c>
      <c r="E45" s="74">
        <f>B45*C45</f>
        <v>0</v>
      </c>
      <c r="F45" s="70"/>
      <c r="G45" s="84" t="s">
        <v>40</v>
      </c>
      <c r="H45" s="72">
        <v>0</v>
      </c>
      <c r="I45" s="73">
        <f>I44*1.5</f>
        <v>0</v>
      </c>
      <c r="J45" s="87" t="s">
        <v>0</v>
      </c>
      <c r="K45" s="74">
        <f>H45*I45</f>
        <v>0</v>
      </c>
    </row>
    <row r="46" spans="1:12" x14ac:dyDescent="0.2">
      <c r="A46" s="84" t="s">
        <v>41</v>
      </c>
      <c r="B46" s="96">
        <v>0</v>
      </c>
      <c r="C46" s="73">
        <f>C44*0.25</f>
        <v>7.6574999999999998</v>
      </c>
      <c r="D46" s="87" t="s">
        <v>0</v>
      </c>
      <c r="E46" s="74">
        <f>B46*C46</f>
        <v>0</v>
      </c>
      <c r="F46" s="70"/>
      <c r="G46" s="84" t="s">
        <v>41</v>
      </c>
      <c r="H46" s="72">
        <v>0</v>
      </c>
      <c r="I46" s="73">
        <f>I44*0.25</f>
        <v>0</v>
      </c>
      <c r="J46" s="87" t="s">
        <v>0</v>
      </c>
      <c r="K46" s="74">
        <f>H46*I46</f>
        <v>0</v>
      </c>
    </row>
    <row r="47" spans="1:12" ht="13.5" thickBot="1" x14ac:dyDescent="0.25">
      <c r="A47" s="82"/>
      <c r="B47" s="76"/>
      <c r="C47" s="77"/>
      <c r="D47" s="88" t="s">
        <v>43</v>
      </c>
      <c r="E47" s="78">
        <f>SUM(E44:E46)</f>
        <v>0</v>
      </c>
      <c r="F47" s="70"/>
      <c r="G47" s="82"/>
      <c r="H47" s="76"/>
      <c r="I47" s="77"/>
      <c r="J47" s="88" t="s">
        <v>43</v>
      </c>
      <c r="K47" s="79">
        <f>SUM(K44:K46)</f>
        <v>0</v>
      </c>
    </row>
    <row r="48" spans="1:12" s="83" customFormat="1" ht="15.75" x14ac:dyDescent="0.25">
      <c r="A48" s="95" t="s">
        <v>64</v>
      </c>
      <c r="B48" s="85" t="s">
        <v>1</v>
      </c>
      <c r="C48" s="86" t="s">
        <v>42</v>
      </c>
      <c r="D48" s="85"/>
      <c r="E48" s="89"/>
      <c r="F48" s="90"/>
      <c r="G48" s="95" t="s">
        <v>78</v>
      </c>
      <c r="H48" s="85" t="s">
        <v>1</v>
      </c>
      <c r="I48" s="86" t="s">
        <v>42</v>
      </c>
      <c r="J48" s="85"/>
      <c r="K48" s="89"/>
    </row>
    <row r="49" spans="1:11" x14ac:dyDescent="0.2">
      <c r="A49" s="84" t="s">
        <v>39</v>
      </c>
      <c r="B49" s="96">
        <v>0</v>
      </c>
      <c r="C49" s="73">
        <v>17.489999999999998</v>
      </c>
      <c r="D49" s="87" t="s">
        <v>0</v>
      </c>
      <c r="E49" s="74">
        <f>B49*C49</f>
        <v>0</v>
      </c>
      <c r="F49" s="70"/>
      <c r="G49" s="84" t="s">
        <v>39</v>
      </c>
      <c r="H49" s="72">
        <v>0</v>
      </c>
      <c r="I49" s="73">
        <v>33.82</v>
      </c>
      <c r="J49" s="87" t="s">
        <v>0</v>
      </c>
      <c r="K49" s="74">
        <f>H49*I49</f>
        <v>0</v>
      </c>
    </row>
    <row r="50" spans="1:11" x14ac:dyDescent="0.2">
      <c r="A50" s="84" t="s">
        <v>40</v>
      </c>
      <c r="B50" s="72"/>
      <c r="C50" s="73">
        <f>C49*1.5</f>
        <v>26.234999999999999</v>
      </c>
      <c r="D50" s="87" t="s">
        <v>0</v>
      </c>
      <c r="E50" s="74">
        <f>B50*C50</f>
        <v>0</v>
      </c>
      <c r="F50" s="70"/>
      <c r="G50" s="84" t="s">
        <v>40</v>
      </c>
      <c r="H50" s="72"/>
      <c r="I50" s="73">
        <f>I49*1.5</f>
        <v>50.730000000000004</v>
      </c>
      <c r="J50" s="87" t="s">
        <v>0</v>
      </c>
      <c r="K50" s="74">
        <f>H50*I50</f>
        <v>0</v>
      </c>
    </row>
    <row r="51" spans="1:11" x14ac:dyDescent="0.2">
      <c r="A51" s="84" t="s">
        <v>41</v>
      </c>
      <c r="B51" s="96"/>
      <c r="C51" s="73">
        <f>C49*0.25</f>
        <v>4.3724999999999996</v>
      </c>
      <c r="D51" s="87" t="s">
        <v>0</v>
      </c>
      <c r="E51" s="74">
        <f>B51*C51</f>
        <v>0</v>
      </c>
      <c r="F51" s="70"/>
      <c r="G51" s="84" t="s">
        <v>41</v>
      </c>
      <c r="H51" s="72"/>
      <c r="I51" s="73">
        <f>I49*0.25</f>
        <v>8.4550000000000001</v>
      </c>
      <c r="J51" s="87" t="s">
        <v>0</v>
      </c>
      <c r="K51" s="74">
        <f>H51*I51</f>
        <v>0</v>
      </c>
    </row>
    <row r="52" spans="1:11" ht="13.5" thickBot="1" x14ac:dyDescent="0.25">
      <c r="A52" s="82"/>
      <c r="B52" s="76"/>
      <c r="C52" s="77"/>
      <c r="D52" s="88" t="s">
        <v>43</v>
      </c>
      <c r="E52" s="78">
        <f>SUM(E49:E51)</f>
        <v>0</v>
      </c>
      <c r="F52" s="70"/>
      <c r="G52" s="82"/>
      <c r="H52" s="76"/>
      <c r="I52" s="77"/>
      <c r="J52" s="88" t="s">
        <v>43</v>
      </c>
      <c r="K52" s="79">
        <f>SUM(K49:K51)</f>
        <v>0</v>
      </c>
    </row>
    <row r="53" spans="1:11" s="83" customFormat="1" ht="15.75" x14ac:dyDescent="0.25">
      <c r="A53" s="95" t="s">
        <v>70</v>
      </c>
      <c r="B53" s="85" t="s">
        <v>1</v>
      </c>
      <c r="C53" s="86" t="s">
        <v>42</v>
      </c>
      <c r="D53" s="85"/>
      <c r="E53" s="89"/>
      <c r="F53" s="90"/>
      <c r="G53" s="95" t="s">
        <v>71</v>
      </c>
      <c r="H53" s="85" t="s">
        <v>1</v>
      </c>
      <c r="I53" s="86" t="s">
        <v>42</v>
      </c>
      <c r="J53" s="85"/>
      <c r="K53" s="89"/>
    </row>
    <row r="54" spans="1:11" x14ac:dyDescent="0.2">
      <c r="A54" s="84" t="s">
        <v>39</v>
      </c>
      <c r="B54" s="96"/>
      <c r="C54" s="73">
        <v>14.5</v>
      </c>
      <c r="D54" s="87" t="s">
        <v>0</v>
      </c>
      <c r="E54" s="74">
        <f>B54*C54</f>
        <v>0</v>
      </c>
      <c r="F54" s="70"/>
      <c r="G54" s="84" t="s">
        <v>39</v>
      </c>
      <c r="H54" s="96"/>
      <c r="I54" s="73">
        <v>28.76</v>
      </c>
      <c r="J54" s="87" t="s">
        <v>0</v>
      </c>
      <c r="K54" s="74">
        <f>H54*I54</f>
        <v>0</v>
      </c>
    </row>
    <row r="55" spans="1:11" x14ac:dyDescent="0.2">
      <c r="A55" s="84" t="s">
        <v>40</v>
      </c>
      <c r="B55" s="72"/>
      <c r="C55" s="73">
        <f>C54*1.5</f>
        <v>21.75</v>
      </c>
      <c r="D55" s="87" t="s">
        <v>0</v>
      </c>
      <c r="E55" s="74">
        <f>B55*C55</f>
        <v>0</v>
      </c>
      <c r="F55" s="70"/>
      <c r="G55" s="84" t="s">
        <v>40</v>
      </c>
      <c r="H55" s="72">
        <v>0</v>
      </c>
      <c r="I55" s="73">
        <f>I54*1.5</f>
        <v>43.14</v>
      </c>
      <c r="J55" s="87" t="s">
        <v>0</v>
      </c>
      <c r="K55" s="74">
        <f>H55*I55</f>
        <v>0</v>
      </c>
    </row>
    <row r="56" spans="1:11" x14ac:dyDescent="0.2">
      <c r="A56" s="84" t="s">
        <v>41</v>
      </c>
      <c r="B56" s="72"/>
      <c r="C56" s="73">
        <f>C54*0.25</f>
        <v>3.625</v>
      </c>
      <c r="D56" s="87" t="s">
        <v>0</v>
      </c>
      <c r="E56" s="74">
        <f>B56*C56</f>
        <v>0</v>
      </c>
      <c r="F56" s="70"/>
      <c r="G56" s="84" t="s">
        <v>41</v>
      </c>
      <c r="H56" s="72">
        <v>0</v>
      </c>
      <c r="I56" s="73">
        <f>I54*0.25</f>
        <v>7.19</v>
      </c>
      <c r="J56" s="87" t="s">
        <v>0</v>
      </c>
      <c r="K56" s="74">
        <f>H56*I56</f>
        <v>0</v>
      </c>
    </row>
    <row r="57" spans="1:11" ht="13.5" thickBot="1" x14ac:dyDescent="0.25">
      <c r="A57" s="82"/>
      <c r="B57" s="76"/>
      <c r="C57" s="77"/>
      <c r="D57" s="88" t="s">
        <v>43</v>
      </c>
      <c r="E57" s="78">
        <f>SUM(E54:E56)</f>
        <v>0</v>
      </c>
      <c r="F57" s="70"/>
      <c r="G57" s="91"/>
      <c r="H57" s="80"/>
      <c r="I57" s="76"/>
      <c r="J57" s="88" t="s">
        <v>43</v>
      </c>
      <c r="K57" s="79">
        <f>SUM(K54:K56)</f>
        <v>0</v>
      </c>
    </row>
    <row r="58" spans="1:11" s="83" customFormat="1" ht="15.75" x14ac:dyDescent="0.25">
      <c r="A58" s="95" t="s">
        <v>81</v>
      </c>
      <c r="B58" s="85" t="s">
        <v>1</v>
      </c>
      <c r="C58" s="86" t="s">
        <v>42</v>
      </c>
      <c r="D58" s="85"/>
      <c r="E58" s="89"/>
      <c r="F58" s="90"/>
      <c r="G58" s="95" t="s">
        <v>82</v>
      </c>
      <c r="H58" s="85" t="s">
        <v>1</v>
      </c>
      <c r="I58" s="86" t="s">
        <v>42</v>
      </c>
      <c r="J58" s="85"/>
      <c r="K58" s="89"/>
    </row>
    <row r="59" spans="1:11" x14ac:dyDescent="0.2">
      <c r="A59" s="84" t="s">
        <v>39</v>
      </c>
      <c r="B59" s="72"/>
      <c r="C59" s="73">
        <v>17.71</v>
      </c>
      <c r="D59" s="87" t="s">
        <v>0</v>
      </c>
      <c r="E59" s="74">
        <f>B59*C59</f>
        <v>0</v>
      </c>
      <c r="F59" s="70"/>
      <c r="G59" s="84"/>
      <c r="H59" s="72">
        <v>0</v>
      </c>
      <c r="I59" s="73">
        <v>14.5</v>
      </c>
      <c r="J59" s="87" t="s">
        <v>0</v>
      </c>
      <c r="K59" s="74">
        <f>H59*I59</f>
        <v>0</v>
      </c>
    </row>
    <row r="60" spans="1:11" x14ac:dyDescent="0.2">
      <c r="A60" s="84" t="s">
        <v>40</v>
      </c>
      <c r="B60" s="72"/>
      <c r="C60" s="73">
        <f>C59*1.5</f>
        <v>26.565000000000001</v>
      </c>
      <c r="D60" s="87" t="s">
        <v>0</v>
      </c>
      <c r="E60" s="74">
        <f>B60*C60</f>
        <v>0</v>
      </c>
      <c r="F60" s="70"/>
      <c r="G60" s="84" t="s">
        <v>40</v>
      </c>
      <c r="H60" s="72">
        <v>0</v>
      </c>
      <c r="I60" s="73">
        <f>I59*1.5</f>
        <v>21.75</v>
      </c>
      <c r="J60" s="87" t="s">
        <v>0</v>
      </c>
      <c r="K60" s="74">
        <f>H60*I60</f>
        <v>0</v>
      </c>
    </row>
    <row r="61" spans="1:11" x14ac:dyDescent="0.2">
      <c r="A61" s="84" t="s">
        <v>41</v>
      </c>
      <c r="B61" s="72"/>
      <c r="C61" s="73">
        <f>C59*0.25</f>
        <v>4.4275000000000002</v>
      </c>
      <c r="D61" s="87" t="s">
        <v>0</v>
      </c>
      <c r="E61" s="74">
        <f>B61*C61</f>
        <v>0</v>
      </c>
      <c r="F61" s="70"/>
      <c r="G61" s="84" t="s">
        <v>41</v>
      </c>
      <c r="H61" s="72">
        <v>0</v>
      </c>
      <c r="I61" s="73">
        <f>I59*0.25</f>
        <v>3.625</v>
      </c>
      <c r="J61" s="87" t="s">
        <v>0</v>
      </c>
      <c r="K61" s="74">
        <f>H61*I61</f>
        <v>0</v>
      </c>
    </row>
    <row r="62" spans="1:11" ht="13.5" thickBot="1" x14ac:dyDescent="0.25">
      <c r="A62" s="82"/>
      <c r="B62" s="76">
        <v>0</v>
      </c>
      <c r="C62" s="77"/>
      <c r="D62" s="88" t="s">
        <v>43</v>
      </c>
      <c r="E62" s="78">
        <f>SUM(E59:E61)</f>
        <v>0</v>
      </c>
      <c r="F62" s="70"/>
      <c r="G62" s="91"/>
      <c r="H62" s="80"/>
      <c r="I62" s="76"/>
      <c r="J62" s="88" t="s">
        <v>43</v>
      </c>
      <c r="K62" s="79">
        <f>SUM(K59:K61)</f>
        <v>0</v>
      </c>
    </row>
    <row r="63" spans="1:11" s="83" customFormat="1" ht="15.75" x14ac:dyDescent="0.25">
      <c r="A63" s="95" t="s">
        <v>72</v>
      </c>
      <c r="B63" s="85" t="s">
        <v>1</v>
      </c>
      <c r="C63" s="86" t="s">
        <v>42</v>
      </c>
      <c r="D63" s="85"/>
      <c r="E63" s="89"/>
      <c r="F63" s="70"/>
      <c r="G63" s="95" t="s">
        <v>66</v>
      </c>
      <c r="H63" s="85" t="s">
        <v>1</v>
      </c>
      <c r="I63" s="86" t="s">
        <v>42</v>
      </c>
      <c r="J63" s="85"/>
      <c r="K63" s="89"/>
    </row>
    <row r="64" spans="1:11" x14ac:dyDescent="0.2">
      <c r="A64" s="84" t="s">
        <v>39</v>
      </c>
      <c r="B64" s="96"/>
      <c r="C64" s="73">
        <v>32.130000000000003</v>
      </c>
      <c r="D64" s="87" t="s">
        <v>0</v>
      </c>
      <c r="E64" s="74">
        <f>B64*C64</f>
        <v>0</v>
      </c>
      <c r="F64" s="70"/>
      <c r="G64" s="84" t="s">
        <v>39</v>
      </c>
      <c r="H64" s="72">
        <v>0</v>
      </c>
      <c r="I64" s="73">
        <v>15.86</v>
      </c>
      <c r="J64" s="87" t="s">
        <v>0</v>
      </c>
      <c r="K64" s="74">
        <f>H64*I64</f>
        <v>0</v>
      </c>
    </row>
    <row r="65" spans="1:11" x14ac:dyDescent="0.2">
      <c r="A65" s="84" t="s">
        <v>40</v>
      </c>
      <c r="B65" s="96"/>
      <c r="C65" s="73">
        <f>C64*1.5</f>
        <v>48.195000000000007</v>
      </c>
      <c r="D65" s="87" t="s">
        <v>0</v>
      </c>
      <c r="E65" s="74">
        <f>B65*C65</f>
        <v>0</v>
      </c>
      <c r="F65" s="70"/>
      <c r="G65" s="84" t="s">
        <v>40</v>
      </c>
      <c r="H65" s="72">
        <v>0</v>
      </c>
      <c r="I65" s="73">
        <f>I64*1.5</f>
        <v>23.79</v>
      </c>
      <c r="J65" s="87" t="s">
        <v>0</v>
      </c>
      <c r="K65" s="74">
        <f>H65*I65</f>
        <v>0</v>
      </c>
    </row>
    <row r="66" spans="1:11" x14ac:dyDescent="0.2">
      <c r="A66" s="84" t="s">
        <v>41</v>
      </c>
      <c r="B66" s="72"/>
      <c r="C66" s="73">
        <f>C64*0.25</f>
        <v>8.0325000000000006</v>
      </c>
      <c r="D66" s="87" t="s">
        <v>0</v>
      </c>
      <c r="E66" s="74">
        <f>B66*C66</f>
        <v>0</v>
      </c>
      <c r="F66" s="70"/>
      <c r="G66" s="84" t="s">
        <v>41</v>
      </c>
      <c r="H66" s="72">
        <v>0</v>
      </c>
      <c r="I66" s="73">
        <f>I64*0.25</f>
        <v>3.9649999999999999</v>
      </c>
      <c r="J66" s="87" t="s">
        <v>0</v>
      </c>
      <c r="K66" s="74">
        <f>H66*I66</f>
        <v>0</v>
      </c>
    </row>
    <row r="67" spans="1:11" ht="13.5" thickBot="1" x14ac:dyDescent="0.25">
      <c r="A67" s="75"/>
      <c r="B67" s="76"/>
      <c r="C67" s="80"/>
      <c r="D67" s="88" t="s">
        <v>43</v>
      </c>
      <c r="E67" s="78">
        <f>SUM(E64:E66)</f>
        <v>0</v>
      </c>
      <c r="F67" s="70"/>
      <c r="G67" s="75"/>
      <c r="H67" s="76"/>
      <c r="I67" s="80"/>
      <c r="J67" s="88" t="s">
        <v>43</v>
      </c>
      <c r="K67" s="78">
        <f>SUM(K64:K66)</f>
        <v>0</v>
      </c>
    </row>
    <row r="68" spans="1:11" ht="15.75" x14ac:dyDescent="0.25">
      <c r="A68" s="95" t="s">
        <v>65</v>
      </c>
      <c r="B68" s="85" t="s">
        <v>1</v>
      </c>
      <c r="C68" s="86" t="s">
        <v>42</v>
      </c>
      <c r="D68" s="85"/>
      <c r="E68" s="89"/>
      <c r="F68" s="90"/>
      <c r="H68" s="83"/>
      <c r="I68" s="83"/>
      <c r="K68" s="83"/>
    </row>
    <row r="69" spans="1:11" x14ac:dyDescent="0.2">
      <c r="A69" s="84" t="s">
        <v>39</v>
      </c>
      <c r="B69" s="72"/>
      <c r="C69" s="73">
        <v>26.65</v>
      </c>
      <c r="D69" s="87" t="s">
        <v>0</v>
      </c>
      <c r="E69" s="74">
        <f>B69*C69</f>
        <v>0</v>
      </c>
      <c r="F69" s="70"/>
    </row>
    <row r="70" spans="1:11" x14ac:dyDescent="0.2">
      <c r="A70" s="84" t="s">
        <v>40</v>
      </c>
      <c r="B70" s="72"/>
      <c r="C70" s="73">
        <f>C69*1.5</f>
        <v>39.974999999999994</v>
      </c>
      <c r="D70" s="87" t="s">
        <v>0</v>
      </c>
      <c r="E70" s="74">
        <f>B70*C70</f>
        <v>0</v>
      </c>
      <c r="F70" s="70"/>
      <c r="I70" s="110" t="s">
        <v>44</v>
      </c>
      <c r="J70" s="110"/>
      <c r="K70" s="81">
        <f>E32+E37+E27+K42+E47+E52+E57+E62+E67+K27+K32+K37+E42+K47+K52+K57+K62+K67+E72+E77</f>
        <v>0</v>
      </c>
    </row>
    <row r="71" spans="1:11" x14ac:dyDescent="0.2">
      <c r="A71" s="84" t="s">
        <v>41</v>
      </c>
      <c r="B71" s="72"/>
      <c r="C71" s="73">
        <v>6.63</v>
      </c>
      <c r="D71" s="87" t="s">
        <v>0</v>
      </c>
      <c r="E71" s="74">
        <f>B71*C71</f>
        <v>0</v>
      </c>
      <c r="F71" s="70"/>
    </row>
    <row r="72" spans="1:11" ht="13.5" thickBot="1" x14ac:dyDescent="0.25">
      <c r="A72" s="75"/>
      <c r="B72" s="76"/>
      <c r="C72" s="80"/>
      <c r="D72" s="88" t="s">
        <v>43</v>
      </c>
      <c r="E72" s="78">
        <f>SUM(E69:E71)</f>
        <v>0</v>
      </c>
      <c r="F72" s="69"/>
    </row>
    <row r="73" spans="1:11" s="83" customFormat="1" ht="15.75" x14ac:dyDescent="0.25">
      <c r="A73" s="95" t="s">
        <v>73</v>
      </c>
      <c r="B73" s="85" t="s">
        <v>1</v>
      </c>
      <c r="C73" s="86" t="s">
        <v>42</v>
      </c>
      <c r="D73" s="85"/>
      <c r="E73" s="89"/>
      <c r="F73"/>
      <c r="H73"/>
      <c r="I73"/>
      <c r="K73"/>
    </row>
    <row r="74" spans="1:11" x14ac:dyDescent="0.2">
      <c r="A74" s="84" t="s">
        <v>39</v>
      </c>
      <c r="B74" s="72"/>
      <c r="C74" s="73">
        <v>28.66</v>
      </c>
      <c r="D74" s="87" t="s">
        <v>0</v>
      </c>
      <c r="E74" s="74">
        <f>B74*C74</f>
        <v>0</v>
      </c>
    </row>
    <row r="75" spans="1:11" x14ac:dyDescent="0.2">
      <c r="A75" s="84" t="s">
        <v>40</v>
      </c>
      <c r="B75" s="72"/>
      <c r="C75" s="73">
        <f>C74*1.5</f>
        <v>42.99</v>
      </c>
      <c r="D75" s="87" t="s">
        <v>0</v>
      </c>
      <c r="E75" s="74">
        <f>B75*C75</f>
        <v>0</v>
      </c>
    </row>
    <row r="76" spans="1:11" x14ac:dyDescent="0.2">
      <c r="A76" s="84" t="s">
        <v>41</v>
      </c>
      <c r="B76" s="72"/>
      <c r="C76" s="73">
        <f>C74*0.25</f>
        <v>7.165</v>
      </c>
      <c r="D76" s="87" t="s">
        <v>0</v>
      </c>
      <c r="E76" s="74">
        <f>B76*C76</f>
        <v>0</v>
      </c>
    </row>
    <row r="77" spans="1:11" ht="13.5" thickBot="1" x14ac:dyDescent="0.25">
      <c r="A77" s="75"/>
      <c r="B77" s="76"/>
      <c r="C77" s="80"/>
      <c r="D77" s="88" t="s">
        <v>43</v>
      </c>
      <c r="E77" s="78">
        <f>SUM(E74:E76)</f>
        <v>0</v>
      </c>
    </row>
    <row r="83" spans="1:11" s="83" customFormat="1" x14ac:dyDescent="0.2">
      <c r="A83" s="69"/>
      <c r="B83"/>
      <c r="C83"/>
      <c r="D83"/>
      <c r="E83"/>
      <c r="F83"/>
      <c r="H83"/>
      <c r="I83"/>
      <c r="K83"/>
    </row>
  </sheetData>
  <customSheetViews>
    <customSheetView guid="{7462439C-25AE-4B5F-B077-0DA8C03258CE}" showPageBreaks="1" showRuler="0">
      <selection activeCell="C12" sqref="C12"/>
      <pageMargins left="0.75" right="0.75" top="1" bottom="1" header="0.5" footer="0.5"/>
      <pageSetup scale="71" orientation="portrait" horizontalDpi="300" verticalDpi="300" r:id="rId1"/>
      <headerFooter alignWithMargins="0"/>
    </customSheetView>
    <customSheetView guid="{95DCC8DE-320F-48F3-9E66-0A5885E873BE}" scale="75" showPageBreaks="1" view="pageBreakPreview" showRuler="0">
      <selection activeCell="D2" sqref="D2"/>
      <pageMargins left="0.75" right="0.75" top="1" bottom="1" header="0.5" footer="0.5"/>
      <pageSetup scale="58" orientation="portrait" horizontalDpi="300" verticalDpi="300" r:id="rId2"/>
      <headerFooter alignWithMargins="0"/>
    </customSheetView>
  </customSheetViews>
  <mergeCells count="7">
    <mergeCell ref="A1:K1"/>
    <mergeCell ref="A22:K22"/>
    <mergeCell ref="I70:J70"/>
    <mergeCell ref="B15:E15"/>
    <mergeCell ref="B20:F20"/>
    <mergeCell ref="A2:K3"/>
    <mergeCell ref="C16:G16"/>
  </mergeCells>
  <phoneticPr fontId="0" type="noConversion"/>
  <pageMargins left="0.75" right="0.75" top="1" bottom="1" header="0.5" footer="0.5"/>
  <pageSetup scale="52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" workbookViewId="0">
      <selection activeCell="J28" sqref="J28"/>
    </sheetView>
  </sheetViews>
  <sheetFormatPr defaultRowHeight="12.75" x14ac:dyDescent="0.2"/>
  <cols>
    <col min="1" max="1" width="26.5703125" customWidth="1"/>
    <col min="2" max="2" width="9.7109375" customWidth="1"/>
    <col min="3" max="3" width="1.7109375" bestFit="1" customWidth="1"/>
    <col min="4" max="4" width="21" customWidth="1"/>
    <col min="5" max="5" width="2" customWidth="1"/>
    <col min="6" max="6" width="20.85546875" customWidth="1"/>
    <col min="7" max="7" width="16.28515625" customWidth="1"/>
  </cols>
  <sheetData>
    <row r="1" spans="1:6" ht="20.25" x14ac:dyDescent="0.3">
      <c r="A1" s="1" t="s">
        <v>2</v>
      </c>
    </row>
    <row r="2" spans="1:6" ht="13.5" thickBot="1" x14ac:dyDescent="0.25"/>
    <row r="3" spans="1:6" ht="13.5" thickBot="1" x14ac:dyDescent="0.25">
      <c r="A3" s="2"/>
      <c r="B3" s="3" t="s">
        <v>3</v>
      </c>
      <c r="C3" s="3"/>
      <c r="D3" s="4" t="s">
        <v>4</v>
      </c>
      <c r="E3" s="5"/>
      <c r="F3" s="6" t="s">
        <v>5</v>
      </c>
    </row>
    <row r="4" spans="1:6" x14ac:dyDescent="0.2">
      <c r="A4" s="7" t="s">
        <v>57</v>
      </c>
      <c r="B4" s="8"/>
      <c r="C4" s="9"/>
      <c r="D4" s="10" t="s">
        <v>56</v>
      </c>
      <c r="E4" s="11"/>
      <c r="F4" s="12"/>
    </row>
    <row r="5" spans="1:6" x14ac:dyDescent="0.2">
      <c r="A5" s="13" t="s">
        <v>8</v>
      </c>
      <c r="B5" s="14"/>
      <c r="C5" s="15" t="s">
        <v>9</v>
      </c>
      <c r="D5" s="16"/>
      <c r="E5" s="17" t="s">
        <v>10</v>
      </c>
      <c r="F5" s="18">
        <f xml:space="preserve"> B5*D5</f>
        <v>0</v>
      </c>
    </row>
    <row r="6" spans="1:6" x14ac:dyDescent="0.2">
      <c r="A6" s="19" t="s">
        <v>11</v>
      </c>
      <c r="B6" s="20">
        <v>1.5</v>
      </c>
      <c r="C6" s="21" t="s">
        <v>9</v>
      </c>
      <c r="D6" s="21"/>
      <c r="E6" s="22" t="s">
        <v>10</v>
      </c>
      <c r="F6" s="23">
        <f xml:space="preserve"> B5*B6*D6</f>
        <v>0</v>
      </c>
    </row>
    <row r="7" spans="1:6" ht="13.5" thickBot="1" x14ac:dyDescent="0.25">
      <c r="A7" s="24" t="s">
        <v>12</v>
      </c>
      <c r="B7" s="25">
        <v>0.25</v>
      </c>
      <c r="C7" s="26" t="s">
        <v>9</v>
      </c>
      <c r="D7" s="26"/>
      <c r="E7" s="27" t="s">
        <v>10</v>
      </c>
      <c r="F7" s="28">
        <f xml:space="preserve"> B5*B7*D7</f>
        <v>0</v>
      </c>
    </row>
    <row r="8" spans="1:6" x14ac:dyDescent="0.2">
      <c r="A8" s="118" t="s">
        <v>32</v>
      </c>
      <c r="B8" s="119"/>
      <c r="C8" s="119"/>
      <c r="D8" s="120"/>
      <c r="E8" s="130" t="s">
        <v>10</v>
      </c>
      <c r="F8" s="130">
        <f>SUM(F5:F7)</f>
        <v>0</v>
      </c>
    </row>
    <row r="9" spans="1:6" ht="13.5" thickBot="1" x14ac:dyDescent="0.25">
      <c r="A9" s="121"/>
      <c r="B9" s="122"/>
      <c r="C9" s="122"/>
      <c r="D9" s="123"/>
      <c r="E9" s="131"/>
      <c r="F9" s="131"/>
    </row>
    <row r="10" spans="1:6" x14ac:dyDescent="0.2">
      <c r="A10" s="29" t="s">
        <v>57</v>
      </c>
      <c r="B10" s="30"/>
      <c r="C10" s="31"/>
      <c r="D10" s="32" t="s">
        <v>6</v>
      </c>
      <c r="E10" s="33"/>
      <c r="F10" s="34" t="s">
        <v>7</v>
      </c>
    </row>
    <row r="11" spans="1:6" x14ac:dyDescent="0.2">
      <c r="A11" s="13" t="s">
        <v>14</v>
      </c>
      <c r="B11" s="14"/>
      <c r="C11" s="15" t="s">
        <v>9</v>
      </c>
      <c r="D11" s="15"/>
      <c r="E11" s="17" t="s">
        <v>10</v>
      </c>
      <c r="F11" s="18">
        <f>B11*D11</f>
        <v>0</v>
      </c>
    </row>
    <row r="12" spans="1:6" x14ac:dyDescent="0.2">
      <c r="A12" s="19" t="s">
        <v>15</v>
      </c>
      <c r="B12" s="35">
        <v>1.5</v>
      </c>
      <c r="C12" s="36" t="s">
        <v>9</v>
      </c>
      <c r="D12" s="36"/>
      <c r="E12" s="22" t="s">
        <v>10</v>
      </c>
      <c r="F12" s="23">
        <f>B11*B12*D12</f>
        <v>0</v>
      </c>
    </row>
    <row r="13" spans="1:6" ht="13.5" thickBot="1" x14ac:dyDescent="0.25">
      <c r="A13" s="24" t="s">
        <v>16</v>
      </c>
      <c r="B13" s="25">
        <v>0.25</v>
      </c>
      <c r="C13" s="26" t="s">
        <v>9</v>
      </c>
      <c r="D13" s="26"/>
      <c r="E13" s="27" t="s">
        <v>10</v>
      </c>
      <c r="F13" s="28">
        <f xml:space="preserve"> B11*B13*D13</f>
        <v>0</v>
      </c>
    </row>
    <row r="14" spans="1:6" x14ac:dyDescent="0.2">
      <c r="A14" s="118" t="s">
        <v>33</v>
      </c>
      <c r="B14" s="119"/>
      <c r="C14" s="119"/>
      <c r="D14" s="120"/>
      <c r="E14" s="130" t="s">
        <v>10</v>
      </c>
      <c r="F14" s="130">
        <f>SUM(F11:F13)</f>
        <v>0</v>
      </c>
    </row>
    <row r="15" spans="1:6" ht="13.5" thickBot="1" x14ac:dyDescent="0.25">
      <c r="A15" s="121"/>
      <c r="B15" s="122"/>
      <c r="C15" s="122"/>
      <c r="D15" s="123"/>
      <c r="E15" s="131"/>
      <c r="F15" s="131"/>
    </row>
    <row r="16" spans="1:6" ht="13.5" thickBot="1" x14ac:dyDescent="0.25">
      <c r="A16" s="7" t="s">
        <v>13</v>
      </c>
      <c r="B16" s="30"/>
      <c r="C16" s="31"/>
      <c r="D16" s="32" t="s">
        <v>6</v>
      </c>
      <c r="E16" s="33"/>
      <c r="F16" s="34" t="s">
        <v>7</v>
      </c>
    </row>
    <row r="17" spans="1:6" x14ac:dyDescent="0.2">
      <c r="A17" s="37" t="s">
        <v>17</v>
      </c>
      <c r="B17" s="14"/>
      <c r="C17" s="38" t="s">
        <v>9</v>
      </c>
      <c r="D17" s="39"/>
      <c r="E17" s="40" t="s">
        <v>10</v>
      </c>
      <c r="F17" s="18">
        <f>B17*D17</f>
        <v>0</v>
      </c>
    </row>
    <row r="18" spans="1:6" x14ac:dyDescent="0.2">
      <c r="A18" s="19" t="s">
        <v>18</v>
      </c>
      <c r="B18" s="35">
        <v>1.5</v>
      </c>
      <c r="C18" s="41" t="s">
        <v>9</v>
      </c>
      <c r="D18" s="42"/>
      <c r="E18" s="43" t="s">
        <v>10</v>
      </c>
      <c r="F18" s="23">
        <f xml:space="preserve"> B17*B18*D18</f>
        <v>0</v>
      </c>
    </row>
    <row r="19" spans="1:6" ht="13.5" thickBot="1" x14ac:dyDescent="0.25">
      <c r="A19" s="24" t="s">
        <v>19</v>
      </c>
      <c r="B19" s="25">
        <v>0.25</v>
      </c>
      <c r="C19" s="44" t="s">
        <v>9</v>
      </c>
      <c r="D19" s="44"/>
      <c r="E19" s="45" t="s">
        <v>10</v>
      </c>
      <c r="F19" s="28">
        <f xml:space="preserve"> B17*B19*D19</f>
        <v>0</v>
      </c>
    </row>
    <row r="20" spans="1:6" x14ac:dyDescent="0.2">
      <c r="A20" s="118" t="s">
        <v>34</v>
      </c>
      <c r="B20" s="119"/>
      <c r="C20" s="119"/>
      <c r="D20" s="120"/>
      <c r="E20" s="132" t="s">
        <v>10</v>
      </c>
      <c r="F20" s="130">
        <f>SUM(F17:F19)</f>
        <v>0</v>
      </c>
    </row>
    <row r="21" spans="1:6" ht="13.5" thickBot="1" x14ac:dyDescent="0.25">
      <c r="A21" s="121"/>
      <c r="B21" s="122"/>
      <c r="C21" s="122"/>
      <c r="D21" s="123"/>
      <c r="E21" s="133"/>
      <c r="F21" s="131"/>
    </row>
    <row r="22" spans="1:6" ht="13.5" thickBot="1" x14ac:dyDescent="0.25">
      <c r="A22" s="7" t="s">
        <v>13</v>
      </c>
      <c r="B22" s="8"/>
      <c r="C22" s="46"/>
      <c r="D22" s="32" t="s">
        <v>6</v>
      </c>
      <c r="E22" s="33"/>
      <c r="F22" s="34" t="s">
        <v>7</v>
      </c>
    </row>
    <row r="23" spans="1:6" x14ac:dyDescent="0.2">
      <c r="A23" s="37" t="s">
        <v>20</v>
      </c>
      <c r="B23" s="47">
        <v>0</v>
      </c>
      <c r="C23" s="48" t="s">
        <v>9</v>
      </c>
      <c r="D23" s="48">
        <v>0</v>
      </c>
      <c r="E23" s="40" t="s">
        <v>10</v>
      </c>
      <c r="F23" s="18">
        <f>B23*D23</f>
        <v>0</v>
      </c>
    </row>
    <row r="24" spans="1:6" x14ac:dyDescent="0.2">
      <c r="A24" s="49" t="s">
        <v>21</v>
      </c>
      <c r="B24" s="50">
        <v>1.5</v>
      </c>
      <c r="C24" s="51" t="s">
        <v>9</v>
      </c>
      <c r="D24" s="52">
        <v>0</v>
      </c>
      <c r="E24" s="53" t="s">
        <v>10</v>
      </c>
      <c r="F24" s="54">
        <f xml:space="preserve"> B23*B24*D24</f>
        <v>0</v>
      </c>
    </row>
    <row r="25" spans="1:6" ht="13.5" thickBot="1" x14ac:dyDescent="0.25">
      <c r="A25" s="24" t="s">
        <v>22</v>
      </c>
      <c r="B25" s="55">
        <v>0.25</v>
      </c>
      <c r="C25" s="44" t="s">
        <v>9</v>
      </c>
      <c r="D25" s="44">
        <v>0</v>
      </c>
      <c r="E25" s="45" t="s">
        <v>10</v>
      </c>
      <c r="F25" s="28">
        <f xml:space="preserve"> B23*B25*D25</f>
        <v>0</v>
      </c>
    </row>
    <row r="26" spans="1:6" x14ac:dyDescent="0.2">
      <c r="A26" s="118" t="s">
        <v>35</v>
      </c>
      <c r="B26" s="119"/>
      <c r="C26" s="119"/>
      <c r="D26" s="120"/>
      <c r="E26" s="132" t="s">
        <v>10</v>
      </c>
      <c r="F26" s="130">
        <f>SUM(F23:F25)</f>
        <v>0</v>
      </c>
    </row>
    <row r="27" spans="1:6" ht="13.5" thickBot="1" x14ac:dyDescent="0.25">
      <c r="A27" s="121"/>
      <c r="B27" s="122"/>
      <c r="C27" s="122"/>
      <c r="D27" s="123"/>
      <c r="E27" s="133"/>
      <c r="F27" s="131"/>
    </row>
    <row r="28" spans="1:6" x14ac:dyDescent="0.2">
      <c r="A28" s="29" t="s">
        <v>13</v>
      </c>
      <c r="B28" s="30"/>
      <c r="C28" s="46"/>
      <c r="D28" s="32" t="s">
        <v>6</v>
      </c>
      <c r="E28" s="33"/>
      <c r="F28" s="34" t="s">
        <v>7</v>
      </c>
    </row>
    <row r="29" spans="1:6" x14ac:dyDescent="0.2">
      <c r="A29" s="13" t="s">
        <v>23</v>
      </c>
      <c r="B29" s="48">
        <v>0</v>
      </c>
      <c r="C29" s="14" t="s">
        <v>9</v>
      </c>
      <c r="D29" s="56">
        <v>0</v>
      </c>
      <c r="E29" s="17" t="s">
        <v>10</v>
      </c>
      <c r="F29" s="18">
        <f>B29*D29</f>
        <v>0</v>
      </c>
    </row>
    <row r="30" spans="1:6" x14ac:dyDescent="0.2">
      <c r="A30" s="19" t="s">
        <v>24</v>
      </c>
      <c r="B30" s="35">
        <v>1.5</v>
      </c>
      <c r="C30" s="51" t="s">
        <v>9</v>
      </c>
      <c r="D30" s="52">
        <v>0</v>
      </c>
      <c r="E30" s="57" t="s">
        <v>10</v>
      </c>
      <c r="F30" s="23">
        <f xml:space="preserve"> B29*B30*D30</f>
        <v>0</v>
      </c>
    </row>
    <row r="31" spans="1:6" ht="13.5" thickBot="1" x14ac:dyDescent="0.25">
      <c r="A31" s="24" t="s">
        <v>25</v>
      </c>
      <c r="B31" s="55">
        <v>0.25</v>
      </c>
      <c r="C31" s="51" t="s">
        <v>9</v>
      </c>
      <c r="D31" s="51">
        <v>0</v>
      </c>
      <c r="E31" s="57" t="s">
        <v>10</v>
      </c>
      <c r="F31" s="28">
        <f>B29*B31*D31</f>
        <v>0</v>
      </c>
    </row>
    <row r="32" spans="1:6" x14ac:dyDescent="0.2">
      <c r="A32" s="118" t="s">
        <v>36</v>
      </c>
      <c r="B32" s="119"/>
      <c r="C32" s="119"/>
      <c r="D32" s="120"/>
      <c r="E32" s="132" t="s">
        <v>10</v>
      </c>
      <c r="F32" s="130">
        <f>SUM(F29:F31)</f>
        <v>0</v>
      </c>
    </row>
    <row r="33" spans="1:8" ht="13.5" thickBot="1" x14ac:dyDescent="0.25">
      <c r="A33" s="121"/>
      <c r="B33" s="122"/>
      <c r="C33" s="122"/>
      <c r="D33" s="123"/>
      <c r="E33" s="133"/>
      <c r="F33" s="131"/>
    </row>
    <row r="34" spans="1:8" x14ac:dyDescent="0.2">
      <c r="A34" s="29" t="s">
        <v>13</v>
      </c>
      <c r="B34" s="30"/>
      <c r="C34" s="46"/>
      <c r="D34" s="32" t="s">
        <v>6</v>
      </c>
      <c r="E34" s="33"/>
      <c r="F34" s="34" t="s">
        <v>7</v>
      </c>
    </row>
    <row r="35" spans="1:8" x14ac:dyDescent="0.2">
      <c r="A35" s="13" t="s">
        <v>26</v>
      </c>
      <c r="B35" s="58">
        <v>0</v>
      </c>
      <c r="C35" s="14" t="s">
        <v>9</v>
      </c>
      <c r="D35" s="14">
        <v>0</v>
      </c>
      <c r="E35" s="40" t="s">
        <v>10</v>
      </c>
      <c r="F35" s="18">
        <f>B35*D35</f>
        <v>0</v>
      </c>
    </row>
    <row r="36" spans="1:8" x14ac:dyDescent="0.2">
      <c r="A36" s="19" t="s">
        <v>27</v>
      </c>
      <c r="B36" s="35">
        <v>1.5</v>
      </c>
      <c r="C36" s="59" t="s">
        <v>9</v>
      </c>
      <c r="D36" s="59">
        <v>0</v>
      </c>
      <c r="E36" s="53" t="s">
        <v>10</v>
      </c>
      <c r="F36" s="23">
        <f xml:space="preserve"> B35*B36*D36</f>
        <v>0</v>
      </c>
    </row>
    <row r="37" spans="1:8" ht="13.5" thickBot="1" x14ac:dyDescent="0.25">
      <c r="A37" s="24" t="s">
        <v>28</v>
      </c>
      <c r="B37" s="60">
        <v>0.25</v>
      </c>
      <c r="C37" s="59" t="s">
        <v>9</v>
      </c>
      <c r="D37" s="59">
        <v>0</v>
      </c>
      <c r="E37" s="53" t="s">
        <v>10</v>
      </c>
      <c r="F37" s="28">
        <f>B35*B37*D37</f>
        <v>0</v>
      </c>
    </row>
    <row r="38" spans="1:8" x14ac:dyDescent="0.2">
      <c r="A38" s="118" t="s">
        <v>37</v>
      </c>
      <c r="B38" s="119"/>
      <c r="C38" s="119"/>
      <c r="D38" s="120"/>
      <c r="E38" s="130" t="s">
        <v>10</v>
      </c>
      <c r="F38" s="130">
        <f>F35+F36+F37</f>
        <v>0</v>
      </c>
    </row>
    <row r="39" spans="1:8" ht="7.15" customHeight="1" thickBot="1" x14ac:dyDescent="0.25">
      <c r="A39" s="121"/>
      <c r="B39" s="122"/>
      <c r="C39" s="122"/>
      <c r="D39" s="123"/>
      <c r="E39" s="131"/>
      <c r="F39" s="131"/>
    </row>
    <row r="40" spans="1:8" x14ac:dyDescent="0.2">
      <c r="A40" s="136" t="s">
        <v>29</v>
      </c>
      <c r="B40" s="137"/>
      <c r="C40" s="137"/>
      <c r="D40" s="138"/>
      <c r="E40" s="142" t="s">
        <v>10</v>
      </c>
      <c r="F40" s="142">
        <f>SUM(F38,F32,F26,F20,F14,F8)</f>
        <v>0</v>
      </c>
    </row>
    <row r="41" spans="1:8" ht="13.5" thickBot="1" x14ac:dyDescent="0.25">
      <c r="A41" s="139"/>
      <c r="B41" s="140"/>
      <c r="C41" s="140"/>
      <c r="D41" s="141"/>
      <c r="E41" s="143"/>
      <c r="F41" s="143"/>
      <c r="H41" t="s">
        <v>30</v>
      </c>
    </row>
    <row r="42" spans="1:8" ht="13.9" customHeight="1" x14ac:dyDescent="0.2">
      <c r="A42" s="124" t="s">
        <v>38</v>
      </c>
      <c r="B42" s="125"/>
      <c r="C42" s="125"/>
      <c r="D42" s="125"/>
      <c r="E42" s="125"/>
      <c r="F42" s="126"/>
    </row>
    <row r="43" spans="1:8" ht="15" customHeight="1" thickBot="1" x14ac:dyDescent="0.25">
      <c r="A43" s="127"/>
      <c r="B43" s="128"/>
      <c r="C43" s="128"/>
      <c r="D43" s="128"/>
      <c r="E43" s="128"/>
      <c r="F43" s="129"/>
    </row>
    <row r="44" spans="1:8" ht="15" customHeight="1" x14ac:dyDescent="0.25">
      <c r="A44" s="134"/>
      <c r="B44" s="134"/>
      <c r="C44" s="134"/>
      <c r="D44" s="134"/>
      <c r="E44" s="61" t="s">
        <v>10</v>
      </c>
      <c r="F44" s="62"/>
    </row>
    <row r="45" spans="1:8" ht="15" customHeight="1" x14ac:dyDescent="0.25">
      <c r="A45" s="117"/>
      <c r="B45" s="117"/>
      <c r="C45" s="117"/>
      <c r="D45" s="117"/>
      <c r="E45" s="63" t="s">
        <v>10</v>
      </c>
      <c r="F45" s="64"/>
    </row>
    <row r="46" spans="1:8" ht="15" customHeight="1" x14ac:dyDescent="0.25">
      <c r="A46" s="117"/>
      <c r="B46" s="117"/>
      <c r="C46" s="117"/>
      <c r="D46" s="117"/>
      <c r="E46" s="63" t="s">
        <v>10</v>
      </c>
      <c r="F46" s="64"/>
    </row>
    <row r="47" spans="1:8" ht="15" customHeight="1" x14ac:dyDescent="0.25">
      <c r="A47" s="117"/>
      <c r="B47" s="117"/>
      <c r="C47" s="117"/>
      <c r="D47" s="117"/>
      <c r="E47" s="63" t="s">
        <v>10</v>
      </c>
      <c r="F47" s="64"/>
    </row>
    <row r="48" spans="1:8" ht="15" customHeight="1" x14ac:dyDescent="0.25">
      <c r="A48" s="117"/>
      <c r="B48" s="117"/>
      <c r="C48" s="117"/>
      <c r="D48" s="117"/>
      <c r="E48" s="63" t="s">
        <v>10</v>
      </c>
      <c r="F48" s="64"/>
    </row>
    <row r="49" spans="1:6" ht="15" customHeight="1" x14ac:dyDescent="0.25">
      <c r="A49" s="117"/>
      <c r="B49" s="117"/>
      <c r="C49" s="117"/>
      <c r="D49" s="117"/>
      <c r="E49" s="63" t="s">
        <v>10</v>
      </c>
      <c r="F49" s="64"/>
    </row>
    <row r="50" spans="1:6" ht="15" customHeight="1" thickBot="1" x14ac:dyDescent="0.3">
      <c r="A50" s="135"/>
      <c r="B50" s="135"/>
      <c r="C50" s="135"/>
      <c r="D50" s="135"/>
      <c r="E50" s="65" t="s">
        <v>10</v>
      </c>
      <c r="F50" s="66"/>
    </row>
    <row r="51" spans="1:6" ht="21" customHeight="1" thickBot="1" x14ac:dyDescent="0.35">
      <c r="A51" s="115" t="s">
        <v>31</v>
      </c>
      <c r="B51" s="116"/>
      <c r="C51" s="116"/>
      <c r="D51" s="116"/>
      <c r="E51" s="67" t="s">
        <v>10</v>
      </c>
      <c r="F51" s="68">
        <f>SUM(F44:F50)</f>
        <v>0</v>
      </c>
    </row>
  </sheetData>
  <sheetProtection sheet="1" objects="1" scenarios="1"/>
  <customSheetViews>
    <customSheetView guid="{7462439C-25AE-4B5F-B077-0DA8C03258CE}" showPageBreaks="1" showRuler="0" topLeftCell="A17">
      <selection activeCell="A51" sqref="A51:D51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95DCC8DE-320F-48F3-9E66-0A5885E873BE}" showRuler="0" topLeftCell="A17">
      <selection activeCell="A51" sqref="A51:D51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30">
    <mergeCell ref="F38:F39"/>
    <mergeCell ref="E38:E39"/>
    <mergeCell ref="A40:D41"/>
    <mergeCell ref="E40:E41"/>
    <mergeCell ref="F40:F41"/>
    <mergeCell ref="F8:F9"/>
    <mergeCell ref="E8:E9"/>
    <mergeCell ref="A20:D21"/>
    <mergeCell ref="A14:D15"/>
    <mergeCell ref="A8:D9"/>
    <mergeCell ref="F14:F15"/>
    <mergeCell ref="E20:E21"/>
    <mergeCell ref="F20:F21"/>
    <mergeCell ref="E14:E15"/>
    <mergeCell ref="A51:D51"/>
    <mergeCell ref="A45:D45"/>
    <mergeCell ref="A38:D39"/>
    <mergeCell ref="A26:D27"/>
    <mergeCell ref="A32:D33"/>
    <mergeCell ref="A42:F43"/>
    <mergeCell ref="F32:F33"/>
    <mergeCell ref="F26:F27"/>
    <mergeCell ref="E26:E27"/>
    <mergeCell ref="E32:E33"/>
    <mergeCell ref="A44:D44"/>
    <mergeCell ref="A50:D50"/>
    <mergeCell ref="A46:D46"/>
    <mergeCell ref="A47:D47"/>
    <mergeCell ref="A48:D48"/>
    <mergeCell ref="A49:D49"/>
  </mergeCells>
  <phoneticPr fontId="0" type="noConversion"/>
  <pageMargins left="0.75" right="0.75" top="1" bottom="1" header="0.5" footer="0.5"/>
  <pageSetup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462439C-25AE-4B5F-B077-0DA8C03258CE}" showRuler="0">
      <pageMargins left="0.75" right="0.75" top="1" bottom="1" header="0.5" footer="0.5"/>
      <headerFooter alignWithMargins="0"/>
    </customSheetView>
    <customSheetView guid="{95DCC8DE-320F-48F3-9E66-0A5885E873BE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USDA 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Andy Norman</cp:lastModifiedBy>
  <cp:lastPrinted>2010-07-12T20:21:08Z</cp:lastPrinted>
  <dcterms:created xsi:type="dcterms:W3CDTF">2003-06-12T23:05:49Z</dcterms:created>
  <dcterms:modified xsi:type="dcterms:W3CDTF">2014-07-02T20:15:14Z</dcterms:modified>
</cp:coreProperties>
</file>